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Hospodarenie\hospodárenie 2021\"/>
    </mc:Choice>
  </mc:AlternateContent>
  <bookViews>
    <workbookView xWindow="0" yWindow="0" windowWidth="28800" windowHeight="12435"/>
  </bookViews>
  <sheets>
    <sheet name="Majetok" sheetId="1" r:id="rId1"/>
    <sheet name="Príjmy" sheetId="2" r:id="rId2"/>
    <sheet name="Výdavky" sheetId="3" r:id="rId3"/>
    <sheet name="export" sheetId="4" r:id="rId4"/>
    <sheet name="invert" sheetId="5" r:id="rId5"/>
  </sheets>
  <definedNames>
    <definedName name="_xlnm.Print_Titles" localSheetId="2">Výdavky!$A:$B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7" i="3" l="1"/>
  <c r="P37" i="3"/>
  <c r="D37" i="3"/>
  <c r="AJ35" i="3"/>
  <c r="AI35" i="3"/>
  <c r="AH35" i="3"/>
  <c r="AG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6" i="3" s="1"/>
  <c r="O35" i="3"/>
  <c r="N35" i="3"/>
  <c r="M35" i="3"/>
  <c r="L35" i="3"/>
  <c r="K35" i="3"/>
  <c r="J35" i="3"/>
  <c r="I35" i="3"/>
  <c r="H35" i="3"/>
  <c r="G35" i="3"/>
  <c r="F35" i="3"/>
  <c r="E35" i="3"/>
  <c r="C35" i="3"/>
  <c r="AF34" i="3"/>
  <c r="P34" i="3"/>
  <c r="D34" i="3"/>
  <c r="AF33" i="3"/>
  <c r="P33" i="3"/>
  <c r="D33" i="3"/>
  <c r="AK33" i="3" s="1"/>
  <c r="AF32" i="3"/>
  <c r="P32" i="3"/>
  <c r="D32" i="3"/>
  <c r="AF31" i="3"/>
  <c r="P31" i="3"/>
  <c r="D31" i="3"/>
  <c r="AK31" i="3" s="1"/>
  <c r="AF30" i="3"/>
  <c r="P30" i="3"/>
  <c r="D30" i="3"/>
  <c r="AF29" i="3"/>
  <c r="P29" i="3"/>
  <c r="D29" i="3"/>
  <c r="AK29" i="3" s="1"/>
  <c r="AF28" i="3"/>
  <c r="P28" i="3"/>
  <c r="D28" i="3"/>
  <c r="AF27" i="3"/>
  <c r="P27" i="3"/>
  <c r="D27" i="3"/>
  <c r="AK27" i="3" s="1"/>
  <c r="AF26" i="3"/>
  <c r="P26" i="3"/>
  <c r="D26" i="3"/>
  <c r="AF25" i="3"/>
  <c r="P25" i="3"/>
  <c r="D25" i="3"/>
  <c r="AK25" i="3" s="1"/>
  <c r="AF24" i="3"/>
  <c r="P24" i="3"/>
  <c r="D24" i="3"/>
  <c r="AF23" i="3"/>
  <c r="P23" i="3"/>
  <c r="D23" i="3"/>
  <c r="AF22" i="3"/>
  <c r="P22" i="3"/>
  <c r="D22" i="3"/>
  <c r="AF21" i="3"/>
  <c r="P21" i="3"/>
  <c r="D21" i="3"/>
  <c r="AK21" i="3" s="1"/>
  <c r="AF20" i="3"/>
  <c r="P20" i="3"/>
  <c r="D20" i="3"/>
  <c r="AF19" i="3"/>
  <c r="P19" i="3"/>
  <c r="D19" i="3"/>
  <c r="AK19" i="3" s="1"/>
  <c r="AF18" i="3"/>
  <c r="P18" i="3"/>
  <c r="D18" i="3"/>
  <c r="AF17" i="3"/>
  <c r="P17" i="3"/>
  <c r="D17" i="3"/>
  <c r="AK17" i="3" s="1"/>
  <c r="AF16" i="3"/>
  <c r="P16" i="3"/>
  <c r="D16" i="3"/>
  <c r="AF15" i="3"/>
  <c r="P15" i="3"/>
  <c r="D15" i="3"/>
  <c r="AK15" i="3" s="1"/>
  <c r="AF14" i="3"/>
  <c r="P14" i="3"/>
  <c r="D14" i="3"/>
  <c r="AF13" i="3"/>
  <c r="P13" i="3"/>
  <c r="D13" i="3"/>
  <c r="AK13" i="3" s="1"/>
  <c r="AF12" i="3"/>
  <c r="P12" i="3"/>
  <c r="D12" i="3"/>
  <c r="AF11" i="3"/>
  <c r="P11" i="3"/>
  <c r="D11" i="3"/>
  <c r="AK11" i="3" s="1"/>
  <c r="AF10" i="3"/>
  <c r="P10" i="3"/>
  <c r="D10" i="3"/>
  <c r="AF9" i="3"/>
  <c r="P9" i="3"/>
  <c r="D9" i="3"/>
  <c r="AK9" i="3" s="1"/>
  <c r="AF8" i="3"/>
  <c r="P8" i="3"/>
  <c r="D8" i="3"/>
  <c r="AF7" i="3"/>
  <c r="P7" i="3"/>
  <c r="D7" i="3"/>
  <c r="AK7" i="3" s="1"/>
  <c r="AF6" i="3"/>
  <c r="P6" i="3"/>
  <c r="D6" i="3"/>
  <c r="AF5" i="3"/>
  <c r="P5" i="3"/>
  <c r="D5" i="3"/>
  <c r="AK5" i="3" s="1"/>
  <c r="AF4" i="3"/>
  <c r="P4" i="3"/>
  <c r="D4" i="3"/>
  <c r="X1" i="3"/>
  <c r="O37" i="2"/>
  <c r="D37" i="2"/>
  <c r="S37" i="2" s="1"/>
  <c r="AL37" i="3" s="1"/>
  <c r="R35" i="2"/>
  <c r="Q35" i="2"/>
  <c r="P35" i="2"/>
  <c r="N35" i="2"/>
  <c r="M35" i="2"/>
  <c r="L35" i="2"/>
  <c r="K35" i="2"/>
  <c r="J35" i="2"/>
  <c r="I35" i="2"/>
  <c r="H35" i="2"/>
  <c r="G35" i="2"/>
  <c r="F35" i="2"/>
  <c r="E35" i="2"/>
  <c r="C35" i="2"/>
  <c r="O34" i="2"/>
  <c r="D34" i="2"/>
  <c r="O33" i="2"/>
  <c r="D33" i="2"/>
  <c r="O32" i="2"/>
  <c r="D32" i="2"/>
  <c r="O31" i="2"/>
  <c r="D31" i="2"/>
  <c r="O30" i="2"/>
  <c r="D30" i="2"/>
  <c r="O29" i="2"/>
  <c r="D29" i="2"/>
  <c r="O28" i="2"/>
  <c r="D28" i="2"/>
  <c r="O27" i="2"/>
  <c r="D27" i="2"/>
  <c r="O26" i="2"/>
  <c r="D26" i="2"/>
  <c r="O25" i="2"/>
  <c r="D25" i="2"/>
  <c r="O24" i="2"/>
  <c r="D24" i="2"/>
  <c r="O23" i="2"/>
  <c r="D23" i="2"/>
  <c r="O22" i="2"/>
  <c r="D22" i="2"/>
  <c r="O21" i="2"/>
  <c r="D21" i="2"/>
  <c r="O20" i="2"/>
  <c r="D20" i="2"/>
  <c r="O19" i="2"/>
  <c r="D19" i="2"/>
  <c r="O18" i="2"/>
  <c r="D18" i="2"/>
  <c r="O17" i="2"/>
  <c r="D17" i="2"/>
  <c r="O16" i="2"/>
  <c r="D16" i="2"/>
  <c r="O15" i="2"/>
  <c r="D15" i="2"/>
  <c r="O14" i="2"/>
  <c r="D14" i="2"/>
  <c r="O13" i="2"/>
  <c r="D13" i="2"/>
  <c r="O12" i="2"/>
  <c r="D12" i="2"/>
  <c r="O11" i="2"/>
  <c r="D11" i="2"/>
  <c r="O10" i="2"/>
  <c r="D10" i="2"/>
  <c r="O9" i="2"/>
  <c r="D9" i="2"/>
  <c r="O8" i="2"/>
  <c r="D8" i="2"/>
  <c r="S8" i="2" s="1"/>
  <c r="AL8" i="3" s="1"/>
  <c r="O7" i="2"/>
  <c r="D7" i="2"/>
  <c r="S7" i="2" s="1"/>
  <c r="AL7" i="3" s="1"/>
  <c r="AM7" i="3" s="1"/>
  <c r="O6" i="2"/>
  <c r="D6" i="2"/>
  <c r="S6" i="2" s="1"/>
  <c r="AL6" i="3" s="1"/>
  <c r="O5" i="2"/>
  <c r="D5" i="2"/>
  <c r="S5" i="2" s="1"/>
  <c r="AL5" i="3" s="1"/>
  <c r="AM5" i="3" s="1"/>
  <c r="O4" i="2"/>
  <c r="O35" i="2" s="1"/>
  <c r="D4" i="2"/>
  <c r="D35" i="2" s="1"/>
  <c r="S37" i="1"/>
  <c r="O37" i="1"/>
  <c r="T37" i="1" s="1"/>
  <c r="R35" i="1"/>
  <c r="Q35" i="1"/>
  <c r="P35" i="1"/>
  <c r="N35" i="1"/>
  <c r="M35" i="1"/>
  <c r="L35" i="1"/>
  <c r="K35" i="1"/>
  <c r="J35" i="1"/>
  <c r="I35" i="1"/>
  <c r="H35" i="1"/>
  <c r="G35" i="1"/>
  <c r="F35" i="1"/>
  <c r="E35" i="1"/>
  <c r="D35" i="1"/>
  <c r="C35" i="1"/>
  <c r="S34" i="1"/>
  <c r="O34" i="1"/>
  <c r="S33" i="1"/>
  <c r="O33" i="1"/>
  <c r="S32" i="1"/>
  <c r="O32" i="1"/>
  <c r="S31" i="1"/>
  <c r="O31" i="1"/>
  <c r="S30" i="1"/>
  <c r="O30" i="1"/>
  <c r="S29" i="1"/>
  <c r="O29" i="1"/>
  <c r="S28" i="1"/>
  <c r="T28" i="1" s="1"/>
  <c r="O28" i="1"/>
  <c r="S27" i="1"/>
  <c r="O27" i="1"/>
  <c r="S26" i="1"/>
  <c r="O26" i="1"/>
  <c r="S25" i="1"/>
  <c r="O25" i="1"/>
  <c r="S24" i="1"/>
  <c r="O24" i="1"/>
  <c r="S23" i="1"/>
  <c r="O23" i="1"/>
  <c r="S22" i="1"/>
  <c r="O22" i="1"/>
  <c r="S21" i="1"/>
  <c r="O21" i="1"/>
  <c r="S20" i="1"/>
  <c r="T20" i="1" s="1"/>
  <c r="O20" i="1"/>
  <c r="S19" i="1"/>
  <c r="O19" i="1"/>
  <c r="S18" i="1"/>
  <c r="O18" i="1"/>
  <c r="S17" i="1"/>
  <c r="O17" i="1"/>
  <c r="S16" i="1"/>
  <c r="O16" i="1"/>
  <c r="S15" i="1"/>
  <c r="O15" i="1"/>
  <c r="S14" i="1"/>
  <c r="O14" i="1"/>
  <c r="S13" i="1"/>
  <c r="O13" i="1"/>
  <c r="S12" i="1"/>
  <c r="O12" i="1"/>
  <c r="S11" i="1"/>
  <c r="O11" i="1"/>
  <c r="S10" i="1"/>
  <c r="O10" i="1"/>
  <c r="S9" i="1"/>
  <c r="O9" i="1"/>
  <c r="S8" i="1"/>
  <c r="O8" i="1"/>
  <c r="S7" i="1"/>
  <c r="O7" i="1"/>
  <c r="S6" i="1"/>
  <c r="O6" i="1"/>
  <c r="S5" i="1"/>
  <c r="O5" i="1"/>
  <c r="S4" i="1"/>
  <c r="O4" i="1"/>
  <c r="AK23" i="3" l="1"/>
  <c r="T12" i="1"/>
  <c r="O36" i="2"/>
  <c r="D36" i="2"/>
  <c r="T4" i="1"/>
  <c r="AK37" i="3"/>
  <c r="AM37" i="3" s="1"/>
  <c r="AF35" i="3"/>
  <c r="AF36" i="3"/>
  <c r="P35" i="3"/>
  <c r="AK4" i="3"/>
  <c r="AK6" i="3"/>
  <c r="AM6" i="3" s="1"/>
  <c r="AK10" i="3"/>
  <c r="AK12" i="3"/>
  <c r="AK14" i="3"/>
  <c r="AK16" i="3"/>
  <c r="AK18" i="3"/>
  <c r="AK20" i="3"/>
  <c r="AK22" i="3"/>
  <c r="AK24" i="3"/>
  <c r="AK26" i="3"/>
  <c r="AK28" i="3"/>
  <c r="AK30" i="3"/>
  <c r="AK32" i="3"/>
  <c r="AK34" i="3"/>
  <c r="D36" i="3"/>
  <c r="S9" i="2"/>
  <c r="AL9" i="3" s="1"/>
  <c r="AM9" i="3" s="1"/>
  <c r="S10" i="2"/>
  <c r="AL10" i="3" s="1"/>
  <c r="S11" i="2"/>
  <c r="AL11" i="3" s="1"/>
  <c r="AM11" i="3" s="1"/>
  <c r="S12" i="2"/>
  <c r="AL12" i="3" s="1"/>
  <c r="AM12" i="3" s="1"/>
  <c r="S13" i="2"/>
  <c r="AL13" i="3" s="1"/>
  <c r="AM13" i="3" s="1"/>
  <c r="S14" i="2"/>
  <c r="AL14" i="3" s="1"/>
  <c r="S15" i="2"/>
  <c r="AL15" i="3" s="1"/>
  <c r="AM15" i="3" s="1"/>
  <c r="S16" i="2"/>
  <c r="AL16" i="3" s="1"/>
  <c r="AM16" i="3" s="1"/>
  <c r="S17" i="2"/>
  <c r="AL17" i="3" s="1"/>
  <c r="AM17" i="3" s="1"/>
  <c r="S18" i="2"/>
  <c r="AL18" i="3" s="1"/>
  <c r="S19" i="2"/>
  <c r="AL19" i="3" s="1"/>
  <c r="AM19" i="3" s="1"/>
  <c r="S20" i="2"/>
  <c r="AL20" i="3" s="1"/>
  <c r="AM20" i="3" s="1"/>
  <c r="S21" i="2"/>
  <c r="AL21" i="3" s="1"/>
  <c r="AM21" i="3" s="1"/>
  <c r="S22" i="2"/>
  <c r="AL22" i="3" s="1"/>
  <c r="S23" i="2"/>
  <c r="AL23" i="3" s="1"/>
  <c r="AM23" i="3" s="1"/>
  <c r="S24" i="2"/>
  <c r="AL24" i="3" s="1"/>
  <c r="AM24" i="3" s="1"/>
  <c r="S25" i="2"/>
  <c r="AL25" i="3" s="1"/>
  <c r="AM25" i="3" s="1"/>
  <c r="S26" i="2"/>
  <c r="AL26" i="3" s="1"/>
  <c r="S27" i="2"/>
  <c r="AL27" i="3" s="1"/>
  <c r="AM27" i="3" s="1"/>
  <c r="S28" i="2"/>
  <c r="AL28" i="3" s="1"/>
  <c r="AM28" i="3" s="1"/>
  <c r="S29" i="2"/>
  <c r="AL29" i="3" s="1"/>
  <c r="AM29" i="3" s="1"/>
  <c r="S30" i="2"/>
  <c r="AL30" i="3" s="1"/>
  <c r="S31" i="2"/>
  <c r="AL31" i="3" s="1"/>
  <c r="AM31" i="3" s="1"/>
  <c r="S32" i="2"/>
  <c r="AL32" i="3" s="1"/>
  <c r="AM32" i="3" s="1"/>
  <c r="S33" i="2"/>
  <c r="AL33" i="3" s="1"/>
  <c r="AM33" i="3" s="1"/>
  <c r="S34" i="2"/>
  <c r="AL34" i="3" s="1"/>
  <c r="T5" i="1"/>
  <c r="T6" i="1"/>
  <c r="T9" i="1"/>
  <c r="T10" i="1"/>
  <c r="T11" i="1"/>
  <c r="T13" i="1"/>
  <c r="T14" i="1"/>
  <c r="T15" i="1"/>
  <c r="T17" i="1"/>
  <c r="T18" i="1"/>
  <c r="T19" i="1"/>
  <c r="T21" i="1"/>
  <c r="T22" i="1"/>
  <c r="T23" i="1"/>
  <c r="T25" i="1"/>
  <c r="T26" i="1"/>
  <c r="T27" i="1"/>
  <c r="T29" i="1"/>
  <c r="T30" i="1"/>
  <c r="T31" i="1"/>
  <c r="T33" i="1"/>
  <c r="T34" i="1"/>
  <c r="S36" i="1"/>
  <c r="O35" i="1"/>
  <c r="T8" i="1"/>
  <c r="T16" i="1"/>
  <c r="T24" i="1"/>
  <c r="T32" i="1"/>
  <c r="O36" i="1"/>
  <c r="AK8" i="3"/>
  <c r="D35" i="3"/>
  <c r="AK36" i="3" s="1"/>
  <c r="S36" i="2"/>
  <c r="S4" i="2"/>
  <c r="S35" i="1"/>
  <c r="T7" i="1"/>
  <c r="AK35" i="3" l="1"/>
  <c r="AM34" i="3"/>
  <c r="AM30" i="3"/>
  <c r="AM26" i="3"/>
  <c r="AM22" i="3"/>
  <c r="AM18" i="3"/>
  <c r="AM14" i="3"/>
  <c r="AM10" i="3"/>
  <c r="AL35" i="3"/>
  <c r="AM36" i="3" s="1"/>
  <c r="S35" i="2"/>
  <c r="AL4" i="3"/>
  <c r="AM4" i="3" s="1"/>
  <c r="T36" i="1"/>
  <c r="T35" i="1"/>
  <c r="AM8" i="3"/>
  <c r="AM35" i="3" l="1"/>
</calcChain>
</file>

<file path=xl/comments1.xml><?xml version="1.0" encoding="utf-8"?>
<comments xmlns="http://schemas.openxmlformats.org/spreadsheetml/2006/main">
  <authors>
    <author>Renata1</author>
  </authors>
  <commentList>
    <comment ref="O36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rovnaké,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S36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kontrolné číslo - má byť rovnaké, ako v bunke nad tým (ak nie je, tak je niekde chyba)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T36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kontrolné číslo - má byť rovnaké, ako v bunke nad tým (ak nie je, tak je niekde chyba)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Renata1</author>
  </authors>
  <commentList>
    <comment ref="D36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O36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S36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Renata1</author>
  </authors>
  <commentList>
    <comment ref="D36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P36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F36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K36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M36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<sst xmlns="http://schemas.openxmlformats.org/spreadsheetml/2006/main" count="461" uniqueCount="215">
  <si>
    <t>CZ</t>
  </si>
  <si>
    <t xml:space="preserve">z toho </t>
  </si>
  <si>
    <t>z toho:</t>
  </si>
  <si>
    <t>P.č.</t>
  </si>
  <si>
    <t>Dlhodobý hmotný majetok (r.20)</t>
  </si>
  <si>
    <t>SPOLU</t>
  </si>
  <si>
    <t>Dlhodobý finanačný majetok (r.21)</t>
  </si>
  <si>
    <t>Pohľadávky (r.23)</t>
  </si>
  <si>
    <t>Pôžičky (r.24)</t>
  </si>
  <si>
    <t>Zásoby (r.25)</t>
  </si>
  <si>
    <t>Peniaze (hotovosť) (r.26)</t>
  </si>
  <si>
    <t>Ceniny (r.27)</t>
  </si>
  <si>
    <t>Bankové účty    (r.28)</t>
  </si>
  <si>
    <t>Majetok celkom (r.31)</t>
  </si>
  <si>
    <t>Záväzky (r.32)</t>
  </si>
  <si>
    <t>Sociálny fond     (r.33)</t>
  </si>
  <si>
    <t>Úvery, pôžičky   (r.34)</t>
  </si>
  <si>
    <t>Záväzky celkom (r.35)</t>
  </si>
  <si>
    <t>z toho</t>
  </si>
  <si>
    <t>Príjmy z majetku (r.01)</t>
  </si>
  <si>
    <t>Dary a príspevky (r.02)</t>
  </si>
  <si>
    <t>z darov   (r.2a)</t>
  </si>
  <si>
    <t>z ofier     (r.2b)</t>
  </si>
  <si>
    <t>z cirk. príspevku (r.2c)</t>
  </si>
  <si>
    <t>z iných COJ (r.2d)</t>
  </si>
  <si>
    <t>ostatné   (r.2e)</t>
  </si>
  <si>
    <t>Príjmy z dedičstva (r.03)</t>
  </si>
  <si>
    <t>Príjmy z organ. akcií (r.04)</t>
  </si>
  <si>
    <t>Príjmy z dotácií  (r.05)</t>
  </si>
  <si>
    <t>Príjmy z predaja majetku (r.06)</t>
  </si>
  <si>
    <t>Príjmy z poskyt. služieb (r.07)</t>
  </si>
  <si>
    <t>Ostatné príjmy spolu     (r.08)</t>
  </si>
  <si>
    <t>úroky     (r.8a)</t>
  </si>
  <si>
    <t>pôžičky   (r.8b)</t>
  </si>
  <si>
    <t>ostatné (r.8c)</t>
  </si>
  <si>
    <t>Príjmy celkom (r.9)</t>
  </si>
  <si>
    <t xml:space="preserve">z toho: </t>
  </si>
  <si>
    <t>Zásoby (r.10)</t>
  </si>
  <si>
    <t>Služby spolu     (r.11)</t>
  </si>
  <si>
    <t>opravy (r.11a)</t>
  </si>
  <si>
    <t>obstaranie majetku (r.11b)</t>
  </si>
  <si>
    <t>cestovné (r.11c)</t>
  </si>
  <si>
    <t>telefón   (r.11e)</t>
  </si>
  <si>
    <t>stočné  (r.11f)</t>
  </si>
  <si>
    <t>revízie   (r.11g)</t>
  </si>
  <si>
    <t>poistky  (r.11h)</t>
  </si>
  <si>
    <t>ostatné   (r.11i)</t>
  </si>
  <si>
    <t>Mzdy   (r.12)</t>
  </si>
  <si>
    <t>Poistné fondy         (r. 13)</t>
  </si>
  <si>
    <t>časopisy  (r.14a)</t>
  </si>
  <si>
    <t>ceniny  (r.14b)</t>
  </si>
  <si>
    <t>kancel. potreby (r.14c)</t>
  </si>
  <si>
    <t>čistiace potreby (r.14d)</t>
  </si>
  <si>
    <t>PHM   (r.14e)</t>
  </si>
  <si>
    <t>ostatné    (r.14f)</t>
  </si>
  <si>
    <t>vodné   (r.14g)</t>
  </si>
  <si>
    <t>elektrická energia (r.14h)</t>
  </si>
  <si>
    <t>plyn/uhlie (r.14i)</t>
  </si>
  <si>
    <t>daň z príjmu  (r.14j)</t>
  </si>
  <si>
    <t>daň z nehnuteľ. (r.14k)</t>
  </si>
  <si>
    <t>daň zrážková (r.14l)</t>
  </si>
  <si>
    <t>úrok    (r.14m)</t>
  </si>
  <si>
    <t>poplatky  (r.14n)</t>
  </si>
  <si>
    <t>Sociálny fond      (r.15)</t>
  </si>
  <si>
    <t>Ostatné výdavky  (r.16)</t>
  </si>
  <si>
    <t>príspevok vyššej COJ (r.16a)</t>
  </si>
  <si>
    <t>príspevky iným COJ (r.16b)</t>
  </si>
  <si>
    <t>ostatné   (r.16c)</t>
  </si>
  <si>
    <t>pôžičky   (r.16d)</t>
  </si>
  <si>
    <t>Výdavky   (r.17)</t>
  </si>
  <si>
    <t>Príjmy       (r.9)</t>
  </si>
  <si>
    <t>Rozdiel príjmov a výdavkov (r.18)</t>
  </si>
  <si>
    <t>Rozdiel majetku a záväzkov (r.36)</t>
  </si>
  <si>
    <t>Dlhodobý nehm. majetok  (r.19)</t>
  </si>
  <si>
    <t>Umel. diela a kult.pam. (r.22)</t>
  </si>
  <si>
    <t>Priebežné pol.(+/-)      (r. 29)</t>
  </si>
  <si>
    <t>Krát..cenné pap. a ost. KFM (r.30)</t>
  </si>
  <si>
    <t>SPOLU CZ</t>
  </si>
  <si>
    <t xml:space="preserve">Seniorát </t>
  </si>
  <si>
    <t>reprezen.       (r.11d)</t>
  </si>
  <si>
    <t>Ábelová</t>
  </si>
  <si>
    <t>Budiná</t>
  </si>
  <si>
    <t>Cinobaňa</t>
  </si>
  <si>
    <t>České Brezovo</t>
  </si>
  <si>
    <t>Dobroč</t>
  </si>
  <si>
    <t>Dolná Strehová</t>
  </si>
  <si>
    <t>Dolné Strháre</t>
  </si>
  <si>
    <t>Horná Strehová</t>
  </si>
  <si>
    <t>Horný Tisovník</t>
  </si>
  <si>
    <t>Kalinovo</t>
  </si>
  <si>
    <t>Lovinobaňa</t>
  </si>
  <si>
    <t>Ľuboreč</t>
  </si>
  <si>
    <t>Lučenec</t>
  </si>
  <si>
    <t>Malá Čalomija</t>
  </si>
  <si>
    <t>Malé Zlievce</t>
  </si>
  <si>
    <t>Málinec</t>
  </si>
  <si>
    <t>Mašková</t>
  </si>
  <si>
    <t>Ozdín</t>
  </si>
  <si>
    <t>Polichno</t>
  </si>
  <si>
    <t>Poltár</t>
  </si>
  <si>
    <t>Pondelok-Hrnč.V.</t>
  </si>
  <si>
    <t>Pôtor</t>
  </si>
  <si>
    <t>Príbelce</t>
  </si>
  <si>
    <t>Senné</t>
  </si>
  <si>
    <t>Stredné Plachtince</t>
  </si>
  <si>
    <t>Tomášovce</t>
  </si>
  <si>
    <t>Turíčky</t>
  </si>
  <si>
    <t>Uhorské</t>
  </si>
  <si>
    <t>Veľký Krtíš</t>
  </si>
  <si>
    <t>Veľký Lom</t>
  </si>
  <si>
    <t>Závada</t>
  </si>
  <si>
    <t>Prevádzková réžia                    (r. 14)</t>
  </si>
  <si>
    <t>STAV MAJETKU A ZÁVAZKOV</t>
  </si>
  <si>
    <t>Dlhodobý nehmotný majetok</t>
  </si>
  <si>
    <t>Dlhodobý hmotný majetok</t>
  </si>
  <si>
    <t>Dlhodobý finančný majetok</t>
  </si>
  <si>
    <t>Umelecké diela a kult. Pamiatky</t>
  </si>
  <si>
    <t>Pohľadávky</t>
  </si>
  <si>
    <t>Pôžičky</t>
  </si>
  <si>
    <t>Zásoby</t>
  </si>
  <si>
    <t>Peniaze (hotovosť)</t>
  </si>
  <si>
    <t>Ceniny</t>
  </si>
  <si>
    <t>Bankové účty</t>
  </si>
  <si>
    <t>Priebežné položky ( + / - )</t>
  </si>
  <si>
    <t>Krátkodobé cenné p. a ostatný KFM</t>
  </si>
  <si>
    <t>MAJETOK CELKOM</t>
  </si>
  <si>
    <t>Záväzky</t>
  </si>
  <si>
    <t>Sociálny fond</t>
  </si>
  <si>
    <t>Úvery, pôžičky</t>
  </si>
  <si>
    <t>ZÁVӒZKY CELKOM</t>
  </si>
  <si>
    <t>ROZDIEL MAJETKU A ZÁVӒZKOV</t>
  </si>
  <si>
    <t>Príjmy z majetku</t>
  </si>
  <si>
    <t>Dary a príspevky</t>
  </si>
  <si>
    <t>z toho:  z darov</t>
  </si>
  <si>
    <t>2a</t>
  </si>
  <si>
    <t>z ofier</t>
  </si>
  <si>
    <t>2b</t>
  </si>
  <si>
    <t>z cirkevného príspevku</t>
  </si>
  <si>
    <t>2c</t>
  </si>
  <si>
    <t>z iných COJ</t>
  </si>
  <si>
    <t>2d</t>
  </si>
  <si>
    <t>ostatné</t>
  </si>
  <si>
    <t>2e</t>
  </si>
  <si>
    <t>Príjmy z dedičstva</t>
  </si>
  <si>
    <t>Príjmy z organizovania akcií</t>
  </si>
  <si>
    <t>Príjmy z dotácií</t>
  </si>
  <si>
    <t>Príjmy z predaja majetku</t>
  </si>
  <si>
    <t>Príjmy z poskytnutia služieb</t>
  </si>
  <si>
    <t>Ostatné príjmy spolu</t>
  </si>
  <si>
    <t>z toho:  úroky</t>
  </si>
  <si>
    <t>8a</t>
  </si>
  <si>
    <t>pôžičky</t>
  </si>
  <si>
    <t>8b</t>
  </si>
  <si>
    <t>8c</t>
  </si>
  <si>
    <t>PRÍJMY CELKOM</t>
  </si>
  <si>
    <t>Služby spolu</t>
  </si>
  <si>
    <t>z toho:  opravy</t>
  </si>
  <si>
    <t>11a</t>
  </si>
  <si>
    <t>obstaranie majetku</t>
  </si>
  <si>
    <t>11b</t>
  </si>
  <si>
    <t>cestovné</t>
  </si>
  <si>
    <t>11c</t>
  </si>
  <si>
    <t>reprezentácia</t>
  </si>
  <si>
    <t>11d</t>
  </si>
  <si>
    <t>telefón</t>
  </si>
  <si>
    <t>11e</t>
  </si>
  <si>
    <t>stočné</t>
  </si>
  <si>
    <t>11f</t>
  </si>
  <si>
    <t>revízie</t>
  </si>
  <si>
    <t>11g</t>
  </si>
  <si>
    <t>poistky</t>
  </si>
  <si>
    <t>11h</t>
  </si>
  <si>
    <t>11i</t>
  </si>
  <si>
    <t>Mzdy</t>
  </si>
  <si>
    <t>Poistné fondy</t>
  </si>
  <si>
    <t>prevádzková réžia</t>
  </si>
  <si>
    <t>časopisy</t>
  </si>
  <si>
    <t>14a</t>
  </si>
  <si>
    <t>ceniny</t>
  </si>
  <si>
    <t>14b</t>
  </si>
  <si>
    <t>kancelárske potreby</t>
  </si>
  <si>
    <t>14c</t>
  </si>
  <si>
    <t>čistiace potreby</t>
  </si>
  <si>
    <t>14d</t>
  </si>
  <si>
    <t>PHM</t>
  </si>
  <si>
    <t>14e</t>
  </si>
  <si>
    <t>14f</t>
  </si>
  <si>
    <t>vodné</t>
  </si>
  <si>
    <t>14g</t>
  </si>
  <si>
    <t>elektrická energia</t>
  </si>
  <si>
    <t>14h</t>
  </si>
  <si>
    <t>plyn/uhlie</t>
  </si>
  <si>
    <t>14i</t>
  </si>
  <si>
    <t>daň s príjmu</t>
  </si>
  <si>
    <t>14j</t>
  </si>
  <si>
    <t>daň z nehnuteľností</t>
  </si>
  <si>
    <t>14k</t>
  </si>
  <si>
    <t>daň zrážková</t>
  </si>
  <si>
    <t>14l</t>
  </si>
  <si>
    <t>úrok</t>
  </si>
  <si>
    <t>14m</t>
  </si>
  <si>
    <t>poplatky</t>
  </si>
  <si>
    <t>14n</t>
  </si>
  <si>
    <t>Ostatné výdavky</t>
  </si>
  <si>
    <t>z toho:  príspevky vyššej COJ</t>
  </si>
  <si>
    <t>16a</t>
  </si>
  <si>
    <t>príspevky iným COJ</t>
  </si>
  <si>
    <t>16b</t>
  </si>
  <si>
    <t>16c</t>
  </si>
  <si>
    <t>16d</t>
  </si>
  <si>
    <t>VÝDAVKY CELKOM</t>
  </si>
  <si>
    <t>ROZDIEL PRÍJMOV A VÝDAVKOV</t>
  </si>
  <si>
    <t>Novohradský seniorát - výdavky - rok 2021</t>
  </si>
  <si>
    <t>Novohradský seniorát - príjmy - rok 2021</t>
  </si>
  <si>
    <t>Novohradský seniorát - majetok -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</si>
</sst>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7FFF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4" fillId="0" borderId="0" xfId="0" applyFont="1"/>
    <xf numFmtId="0" fontId="3" fillId="0" borderId="4" xfId="0" applyFont="1" applyBorder="1"/>
    <xf numFmtId="0" fontId="3" fillId="0" borderId="3" xfId="0" applyFont="1" applyBorder="1"/>
    <xf numFmtId="0" fontId="3" fillId="0" borderId="5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2" fillId="3" borderId="13" xfId="0" applyFont="1" applyFill="1" applyBorder="1"/>
    <xf numFmtId="0" fontId="2" fillId="3" borderId="11" xfId="0" applyFont="1" applyFill="1" applyBorder="1" applyAlignment="1">
      <alignment horizontal="left"/>
    </xf>
    <xf numFmtId="0" fontId="2" fillId="4" borderId="19" xfId="0" applyFont="1" applyFill="1" applyBorder="1"/>
    <xf numFmtId="0" fontId="9" fillId="4" borderId="20" xfId="0" applyFont="1" applyFill="1" applyBorder="1"/>
    <xf numFmtId="0" fontId="3" fillId="5" borderId="13" xfId="0" applyFont="1" applyFill="1" applyBorder="1"/>
    <xf numFmtId="0" fontId="2" fillId="5" borderId="11" xfId="0" applyFont="1" applyFill="1" applyBorder="1" applyAlignment="1">
      <alignment horizontal="center"/>
    </xf>
    <xf numFmtId="0" fontId="2" fillId="6" borderId="19" xfId="0" applyFont="1" applyFill="1" applyBorder="1"/>
    <xf numFmtId="0" fontId="9" fillId="6" borderId="20" xfId="0" applyFont="1" applyFill="1" applyBorder="1"/>
    <xf numFmtId="0" fontId="2" fillId="8" borderId="19" xfId="0" applyFont="1" applyFill="1" applyBorder="1"/>
    <xf numFmtId="0" fontId="9" fillId="8" borderId="20" xfId="0" applyFont="1" applyFill="1" applyBorder="1"/>
    <xf numFmtId="4" fontId="4" fillId="0" borderId="0" xfId="0" applyNumberFormat="1" applyFont="1"/>
    <xf numFmtId="0" fontId="2" fillId="7" borderId="11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8" xfId="0" applyFont="1" applyBorder="1"/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5" borderId="1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2" fillId="7" borderId="13" xfId="0" applyFont="1" applyFill="1" applyBorder="1"/>
    <xf numFmtId="0" fontId="2" fillId="7" borderId="11" xfId="0" applyFont="1" applyFill="1" applyBorder="1" applyAlignment="1">
      <alignment horizontal="center"/>
    </xf>
    <xf numFmtId="4" fontId="7" fillId="0" borderId="0" xfId="0" applyNumberFormat="1" applyFont="1"/>
    <xf numFmtId="0" fontId="10" fillId="0" borderId="0" xfId="0" applyFont="1" applyProtection="1">
      <protection locked="0"/>
    </xf>
    <xf numFmtId="0" fontId="4" fillId="0" borderId="0" xfId="0" applyFont="1" applyProtection="1">
      <protection locked="0"/>
    </xf>
    <xf numFmtId="164" fontId="3" fillId="0" borderId="4" xfId="0" applyNumberFormat="1" applyFont="1" applyBorder="1" applyAlignment="1" applyProtection="1">
      <alignment horizontal="right"/>
      <protection locked="0"/>
    </xf>
    <xf numFmtId="164" fontId="3" fillId="0" borderId="4" xfId="1" applyNumberFormat="1" applyFont="1" applyBorder="1" applyAlignment="1" applyProtection="1">
      <alignment horizontal="right"/>
      <protection locked="0"/>
    </xf>
    <xf numFmtId="164" fontId="3" fillId="0" borderId="26" xfId="0" applyNumberFormat="1" applyFont="1" applyBorder="1" applyAlignment="1" applyProtection="1">
      <alignment horizontal="right"/>
      <protection locked="0"/>
    </xf>
    <xf numFmtId="164" fontId="2" fillId="2" borderId="4" xfId="1" applyNumberFormat="1" applyFont="1" applyFill="1" applyBorder="1" applyAlignment="1">
      <alignment horizontal="right"/>
    </xf>
    <xf numFmtId="164" fontId="3" fillId="0" borderId="27" xfId="0" applyNumberFormat="1" applyFont="1" applyBorder="1" applyAlignment="1" applyProtection="1">
      <alignment horizontal="right"/>
      <protection locked="0"/>
    </xf>
    <xf numFmtId="164" fontId="2" fillId="2" borderId="4" xfId="0" applyNumberFormat="1" applyFont="1" applyFill="1" applyBorder="1" applyAlignment="1">
      <alignment horizontal="right"/>
    </xf>
    <xf numFmtId="164" fontId="3" fillId="3" borderId="12" xfId="0" applyNumberFormat="1" applyFont="1" applyFill="1" applyBorder="1" applyAlignment="1">
      <alignment horizontal="right"/>
    </xf>
    <xf numFmtId="164" fontId="3" fillId="0" borderId="3" xfId="0" applyNumberFormat="1" applyFont="1" applyBorder="1" applyAlignment="1" applyProtection="1">
      <alignment horizontal="right"/>
      <protection locked="0"/>
    </xf>
    <xf numFmtId="164" fontId="3" fillId="0" borderId="3" xfId="1" applyNumberFormat="1" applyFont="1" applyBorder="1" applyAlignment="1" applyProtection="1">
      <alignment horizontal="right"/>
      <protection locked="0"/>
    </xf>
    <xf numFmtId="164" fontId="3" fillId="0" borderId="3" xfId="0" applyNumberFormat="1" applyFont="1" applyBorder="1" applyAlignment="1" applyProtection="1">
      <alignment horizontal="right" wrapText="1"/>
      <protection locked="0"/>
    </xf>
    <xf numFmtId="164" fontId="2" fillId="9" borderId="11" xfId="0" applyNumberFormat="1" applyFont="1" applyFill="1" applyBorder="1" applyAlignment="1">
      <alignment horizontal="right"/>
    </xf>
    <xf numFmtId="164" fontId="2" fillId="9" borderId="1" xfId="0" applyNumberFormat="1" applyFont="1" applyFill="1" applyBorder="1" applyAlignment="1">
      <alignment horizontal="right"/>
    </xf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164" fontId="6" fillId="0" borderId="28" xfId="0" applyNumberFormat="1" applyFont="1" applyBorder="1" applyAlignment="1">
      <alignment horizontal="right"/>
    </xf>
    <xf numFmtId="164" fontId="2" fillId="9" borderId="20" xfId="0" applyNumberFormat="1" applyFont="1" applyFill="1" applyBorder="1" applyAlignment="1" applyProtection="1">
      <alignment horizontal="right"/>
      <protection locked="0"/>
    </xf>
    <xf numFmtId="164" fontId="2" fillId="9" borderId="20" xfId="1" applyNumberFormat="1" applyFont="1" applyFill="1" applyBorder="1" applyAlignment="1">
      <alignment horizontal="right"/>
    </xf>
    <xf numFmtId="164" fontId="2" fillId="9" borderId="20" xfId="0" applyNumberFormat="1" applyFont="1" applyFill="1" applyBorder="1" applyAlignment="1">
      <alignment horizontal="right"/>
    </xf>
    <xf numFmtId="164" fontId="2" fillId="9" borderId="21" xfId="0" applyNumberFormat="1" applyFont="1" applyFill="1" applyBorder="1" applyAlignment="1">
      <alignment horizontal="right"/>
    </xf>
    <xf numFmtId="164" fontId="3" fillId="0" borderId="4" xfId="0" applyNumberFormat="1" applyFont="1" applyBorder="1" applyAlignment="1" applyProtection="1">
      <alignment horizontal="right" wrapText="1"/>
      <protection locked="0"/>
    </xf>
    <xf numFmtId="164" fontId="3" fillId="0" borderId="4" xfId="0" applyNumberFormat="1" applyFont="1" applyBorder="1" applyAlignment="1">
      <alignment horizontal="right" wrapText="1"/>
    </xf>
    <xf numFmtId="164" fontId="2" fillId="5" borderId="12" xfId="0" applyNumberFormat="1" applyFont="1" applyFill="1" applyBorder="1" applyAlignment="1">
      <alignment horizontal="right"/>
    </xf>
    <xf numFmtId="164" fontId="3" fillId="0" borderId="29" xfId="0" applyNumberFormat="1" applyFont="1" applyBorder="1" applyAlignment="1" applyProtection="1">
      <alignment horizontal="right"/>
      <protection locked="0"/>
    </xf>
    <xf numFmtId="164" fontId="3" fillId="0" borderId="30" xfId="0" applyNumberFormat="1" applyFont="1" applyBorder="1" applyAlignment="1">
      <alignment horizontal="right" wrapText="1"/>
    </xf>
    <xf numFmtId="164" fontId="2" fillId="5" borderId="28" xfId="0" applyNumberFormat="1" applyFont="1" applyFill="1" applyBorder="1" applyAlignment="1">
      <alignment horizontal="right"/>
    </xf>
    <xf numFmtId="164" fontId="2" fillId="5" borderId="20" xfId="0" applyNumberFormat="1" applyFont="1" applyFill="1" applyBorder="1" applyAlignment="1">
      <alignment horizontal="right"/>
    </xf>
    <xf numFmtId="164" fontId="2" fillId="5" borderId="21" xfId="0" applyNumberFormat="1" applyFont="1" applyFill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6" fillId="0" borderId="29" xfId="0" applyNumberFormat="1" applyFont="1" applyBorder="1" applyAlignment="1">
      <alignment horizontal="right" wrapText="1"/>
    </xf>
    <xf numFmtId="164" fontId="5" fillId="0" borderId="31" xfId="0" applyNumberFormat="1" applyFont="1" applyBorder="1" applyAlignment="1">
      <alignment horizontal="right"/>
    </xf>
    <xf numFmtId="164" fontId="2" fillId="6" borderId="20" xfId="0" applyNumberFormat="1" applyFont="1" applyFill="1" applyBorder="1" applyAlignment="1" applyProtection="1">
      <alignment horizontal="right"/>
      <protection locked="0"/>
    </xf>
    <xf numFmtId="164" fontId="2" fillId="6" borderId="20" xfId="0" applyNumberFormat="1" applyFont="1" applyFill="1" applyBorder="1" applyAlignment="1">
      <alignment horizontal="right" wrapText="1"/>
    </xf>
    <xf numFmtId="164" fontId="2" fillId="6" borderId="21" xfId="0" applyNumberFormat="1" applyFont="1" applyFill="1" applyBorder="1" applyAlignment="1">
      <alignment horizontal="right"/>
    </xf>
    <xf numFmtId="164" fontId="3" fillId="10" borderId="4" xfId="0" applyNumberFormat="1" applyFont="1" applyFill="1" applyBorder="1" applyAlignment="1">
      <alignment horizontal="right"/>
    </xf>
    <xf numFmtId="164" fontId="2" fillId="7" borderId="4" xfId="0" applyNumberFormat="1" applyFont="1" applyFill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10" borderId="12" xfId="0" applyNumberFormat="1" applyFont="1" applyFill="1" applyBorder="1" applyAlignment="1">
      <alignment horizontal="right"/>
    </xf>
    <xf numFmtId="164" fontId="3" fillId="10" borderId="3" xfId="0" applyNumberFormat="1" applyFont="1" applyFill="1" applyBorder="1" applyAlignment="1">
      <alignment horizontal="right"/>
    </xf>
    <xf numFmtId="164" fontId="2" fillId="7" borderId="3" xfId="0" applyNumberFormat="1" applyFont="1" applyFill="1" applyBorder="1" applyAlignment="1">
      <alignment horizontal="right"/>
    </xf>
    <xf numFmtId="164" fontId="2" fillId="10" borderId="2" xfId="0" applyNumberFormat="1" applyFont="1" applyFill="1" applyBorder="1" applyAlignment="1">
      <alignment horizontal="right"/>
    </xf>
    <xf numFmtId="164" fontId="3" fillId="10" borderId="29" xfId="0" applyNumberFormat="1" applyFont="1" applyFill="1" applyBorder="1" applyAlignment="1">
      <alignment horizontal="right"/>
    </xf>
    <xf numFmtId="164" fontId="2" fillId="7" borderId="29" xfId="0" applyNumberFormat="1" applyFont="1" applyFill="1" applyBorder="1" applyAlignment="1">
      <alignment horizontal="right"/>
    </xf>
    <xf numFmtId="164" fontId="2" fillId="10" borderId="31" xfId="0" applyNumberFormat="1" applyFont="1" applyFill="1" applyBorder="1" applyAlignment="1">
      <alignment horizontal="right"/>
    </xf>
    <xf numFmtId="164" fontId="5" fillId="7" borderId="20" xfId="0" applyNumberFormat="1" applyFont="1" applyFill="1" applyBorder="1" applyAlignment="1">
      <alignment horizontal="right"/>
    </xf>
    <xf numFmtId="164" fontId="5" fillId="7" borderId="21" xfId="0" applyNumberFormat="1" applyFont="1" applyFill="1" applyBorder="1" applyAlignment="1">
      <alignment horizontal="right"/>
    </xf>
    <xf numFmtId="164" fontId="6" fillId="0" borderId="30" xfId="0" applyNumberFormat="1" applyFont="1" applyBorder="1" applyAlignment="1">
      <alignment horizontal="right"/>
    </xf>
    <xf numFmtId="164" fontId="2" fillId="8" borderId="20" xfId="0" applyNumberFormat="1" applyFont="1" applyFill="1" applyBorder="1" applyAlignment="1" applyProtection="1">
      <alignment horizontal="right"/>
      <protection locked="0"/>
    </xf>
    <xf numFmtId="164" fontId="2" fillId="8" borderId="20" xfId="0" applyNumberFormat="1" applyFont="1" applyFill="1" applyBorder="1" applyAlignment="1">
      <alignment horizontal="right"/>
    </xf>
    <xf numFmtId="164" fontId="2" fillId="8" borderId="21" xfId="0" applyNumberFormat="1" applyFont="1" applyFill="1" applyBorder="1" applyAlignment="1">
      <alignment horizontal="right"/>
    </xf>
    <xf numFmtId="0" fontId="0" fillId="0" borderId="0" xfId="0" applyAlignment="1">
      <alignment textRotation="90"/>
    </xf>
    <xf numFmtId="0" fontId="2" fillId="3" borderId="9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1" applyFont="1" applyFill="1" applyBorder="1" applyAlignment="1">
      <alignment horizontal="center" vertical="center" wrapText="1"/>
    </xf>
    <xf numFmtId="0" fontId="2" fillId="3" borderId="16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49" fontId="5" fillId="3" borderId="8" xfId="1" applyNumberFormat="1" applyFont="1" applyFill="1" applyBorder="1" applyAlignment="1">
      <alignment horizontal="center" vertical="center" wrapText="1" shrinkToFit="1"/>
    </xf>
    <xf numFmtId="49" fontId="5" fillId="3" borderId="11" xfId="1" applyNumberFormat="1" applyFont="1" applyFill="1" applyBorder="1" applyAlignment="1">
      <alignment horizontal="center" vertical="center" wrapText="1" shrinkToFit="1"/>
    </xf>
    <xf numFmtId="0" fontId="5" fillId="3" borderId="8" xfId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3" borderId="8" xfId="1" applyNumberFormat="1" applyFont="1" applyFill="1" applyBorder="1" applyAlignment="1">
      <alignment horizontal="center" vertical="center" wrapText="1"/>
    </xf>
    <xf numFmtId="0" fontId="5" fillId="3" borderId="11" xfId="0" applyNumberFormat="1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/>
    </xf>
    <xf numFmtId="0" fontId="2" fillId="5" borderId="10" xfId="1" applyFont="1" applyFill="1" applyBorder="1" applyAlignment="1">
      <alignment horizontal="center" vertical="center"/>
    </xf>
    <xf numFmtId="0" fontId="2" fillId="5" borderId="7" xfId="1" applyFont="1" applyFill="1" applyBorder="1" applyAlignment="1">
      <alignment horizontal="center" vertical="center" wrapText="1"/>
    </xf>
    <xf numFmtId="0" fontId="2" fillId="5" borderId="25" xfId="1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2" fillId="7" borderId="18" xfId="1" applyFont="1" applyFill="1" applyBorder="1" applyAlignment="1">
      <alignment horizontal="center" vertical="center"/>
    </xf>
    <xf numFmtId="0" fontId="2" fillId="7" borderId="13" xfId="1" applyFont="1" applyFill="1" applyBorder="1" applyAlignment="1">
      <alignment horizontal="center" vertical="center"/>
    </xf>
    <xf numFmtId="0" fontId="2" fillId="7" borderId="8" xfId="1" applyFont="1" applyFill="1" applyBorder="1" applyAlignment="1">
      <alignment horizontal="center" vertical="center" wrapText="1"/>
    </xf>
    <xf numFmtId="0" fontId="2" fillId="7" borderId="11" xfId="1" applyFont="1" applyFill="1" applyBorder="1" applyAlignment="1">
      <alignment horizontal="center" vertical="center" wrapText="1"/>
    </xf>
  </cellXfs>
  <cellStyles count="2">
    <cellStyle name="Normálne" xfId="0" builtinId="0"/>
    <cellStyle name="normálne_Hárok1" xfId="1"/>
  </cellStyles>
  <dxfs count="0"/>
  <tableStyles count="1" defaultTableStyle="TableStyleMedium2" defaultPivotStyle="PivotStyleLight16">
    <tableStyle name="Invisible" pivot="0" table="0" count="0"/>
  </tableStyles>
  <colors>
    <mruColors>
      <color rgb="FF663300"/>
      <color rgb="FFCC3300"/>
      <color rgb="FF3333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abSelected="1" zoomScale="85" zoomScaleNormal="85" workbookViewId="0">
      <pane ySplit="3" topLeftCell="A4" activePane="bottomLeft" state="frozen"/>
      <selection pane="bottomLeft" activeCell="B1" sqref="B1"/>
    </sheetView>
  </sheetViews>
  <sheetFormatPr defaultColWidth="8.7109375" defaultRowHeight="15" x14ac:dyDescent="0.25"/>
  <cols>
    <col min="1" max="1" width="4.28515625" style="1" customWidth="1"/>
    <col min="2" max="2" width="13.5703125" style="1" customWidth="1"/>
    <col min="3" max="3" width="6.5703125" style="1" customWidth="1"/>
    <col min="4" max="4" width="10" style="1" customWidth="1"/>
    <col min="5" max="5" width="7.28515625" style="1" customWidth="1"/>
    <col min="6" max="6" width="10.28515625" style="1" customWidth="1"/>
    <col min="7" max="7" width="9.42578125" style="1" customWidth="1"/>
    <col min="8" max="8" width="7.7109375" style="1" customWidth="1"/>
    <col min="9" max="9" width="5.5703125" style="1" customWidth="1"/>
    <col min="10" max="10" width="8.28515625" style="1" customWidth="1"/>
    <col min="11" max="11" width="6.7109375" style="1" customWidth="1"/>
    <col min="12" max="12" width="10" style="1" customWidth="1"/>
    <col min="13" max="13" width="8.28515625" style="1" customWidth="1"/>
    <col min="14" max="14" width="6.7109375" style="1" customWidth="1"/>
    <col min="15" max="15" width="10" style="1" customWidth="1"/>
    <col min="16" max="16" width="7.7109375" style="1" customWidth="1"/>
    <col min="17" max="17" width="6.42578125" style="1" customWidth="1"/>
    <col min="18" max="18" width="6.7109375" style="1" customWidth="1"/>
    <col min="19" max="19" width="7.7109375" style="1" customWidth="1"/>
    <col min="20" max="20" width="9.7109375" style="5" customWidth="1"/>
    <col min="21" max="21" width="9.7109375" style="1" bestFit="1" customWidth="1"/>
    <col min="22" max="16384" width="8.7109375" style="1"/>
  </cols>
  <sheetData>
    <row r="1" spans="1:21" ht="16.5" thickBot="1" x14ac:dyDescent="0.3">
      <c r="B1" s="29" t="s">
        <v>214</v>
      </c>
      <c r="C1" s="30"/>
      <c r="D1" s="30"/>
      <c r="E1" s="30"/>
      <c r="F1" s="30"/>
    </row>
    <row r="2" spans="1:21" ht="23.25" customHeight="1" x14ac:dyDescent="0.25">
      <c r="A2" s="90" t="s">
        <v>3</v>
      </c>
      <c r="B2" s="83" t="s">
        <v>0</v>
      </c>
      <c r="C2" s="92" t="s">
        <v>73</v>
      </c>
      <c r="D2" s="94" t="s">
        <v>4</v>
      </c>
      <c r="E2" s="96" t="s">
        <v>6</v>
      </c>
      <c r="F2" s="88" t="s">
        <v>74</v>
      </c>
      <c r="G2" s="85" t="s">
        <v>7</v>
      </c>
      <c r="H2" s="85" t="s">
        <v>8</v>
      </c>
      <c r="I2" s="85" t="s">
        <v>9</v>
      </c>
      <c r="J2" s="85" t="s">
        <v>10</v>
      </c>
      <c r="K2" s="85" t="s">
        <v>11</v>
      </c>
      <c r="L2" s="85" t="s">
        <v>12</v>
      </c>
      <c r="M2" s="85" t="s">
        <v>75</v>
      </c>
      <c r="N2" s="85" t="s">
        <v>76</v>
      </c>
      <c r="O2" s="85" t="s">
        <v>13</v>
      </c>
      <c r="P2" s="85" t="s">
        <v>14</v>
      </c>
      <c r="Q2" s="85" t="s">
        <v>15</v>
      </c>
      <c r="R2" s="85" t="s">
        <v>16</v>
      </c>
      <c r="S2" s="85" t="s">
        <v>17</v>
      </c>
      <c r="T2" s="81" t="s">
        <v>72</v>
      </c>
    </row>
    <row r="3" spans="1:21" ht="35.65" customHeight="1" thickBot="1" x14ac:dyDescent="0.3">
      <c r="A3" s="91"/>
      <c r="B3" s="84"/>
      <c r="C3" s="93"/>
      <c r="D3" s="95"/>
      <c r="E3" s="97"/>
      <c r="F3" s="89"/>
      <c r="G3" s="87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7"/>
      <c r="T3" s="82"/>
    </row>
    <row r="4" spans="1:21" ht="16.899999999999999" customHeight="1" x14ac:dyDescent="0.25">
      <c r="A4" s="20">
        <v>1</v>
      </c>
      <c r="B4" s="21" t="s">
        <v>80</v>
      </c>
      <c r="C4" s="31">
        <v>0</v>
      </c>
      <c r="D4" s="32">
        <v>0</v>
      </c>
      <c r="E4" s="31">
        <v>0</v>
      </c>
      <c r="F4" s="33">
        <v>0</v>
      </c>
      <c r="G4" s="32">
        <v>530</v>
      </c>
      <c r="H4" s="31">
        <v>0</v>
      </c>
      <c r="I4" s="31">
        <v>0</v>
      </c>
      <c r="J4" s="31">
        <v>9101</v>
      </c>
      <c r="K4" s="31">
        <v>0</v>
      </c>
      <c r="L4" s="31">
        <v>15124</v>
      </c>
      <c r="M4" s="31">
        <v>0</v>
      </c>
      <c r="N4" s="33">
        <v>0</v>
      </c>
      <c r="O4" s="34">
        <f>SUM(C4:N4)</f>
        <v>24755</v>
      </c>
      <c r="P4" s="35">
        <v>0</v>
      </c>
      <c r="Q4" s="31">
        <v>0</v>
      </c>
      <c r="R4" s="33">
        <v>0</v>
      </c>
      <c r="S4" s="36">
        <f>SUM(P4:R4)</f>
        <v>0</v>
      </c>
      <c r="T4" s="37">
        <f t="shared" ref="T4:T34" si="0">SUM(O4-S4)</f>
        <v>24755</v>
      </c>
    </row>
    <row r="5" spans="1:21" ht="16.899999999999999" customHeight="1" x14ac:dyDescent="0.25">
      <c r="A5" s="22">
        <v>2</v>
      </c>
      <c r="B5" s="3" t="s">
        <v>81</v>
      </c>
      <c r="C5" s="38">
        <v>0</v>
      </c>
      <c r="D5" s="39">
        <v>0</v>
      </c>
      <c r="E5" s="38">
        <v>0</v>
      </c>
      <c r="F5" s="38">
        <v>0</v>
      </c>
      <c r="G5" s="39">
        <v>0</v>
      </c>
      <c r="H5" s="38">
        <v>0</v>
      </c>
      <c r="I5" s="38">
        <v>0</v>
      </c>
      <c r="J5" s="38">
        <v>2456</v>
      </c>
      <c r="K5" s="38">
        <v>0</v>
      </c>
      <c r="L5" s="38">
        <v>7737</v>
      </c>
      <c r="M5" s="38">
        <v>0</v>
      </c>
      <c r="N5" s="38">
        <v>0</v>
      </c>
      <c r="O5" s="34">
        <f t="shared" ref="O5:O34" si="1">SUM(C5:N5)</f>
        <v>10193</v>
      </c>
      <c r="P5" s="38">
        <v>0</v>
      </c>
      <c r="Q5" s="38">
        <v>0</v>
      </c>
      <c r="R5" s="38">
        <v>0</v>
      </c>
      <c r="S5" s="36">
        <f t="shared" ref="S5:S34" si="2">SUM(P5:R5)</f>
        <v>0</v>
      </c>
      <c r="T5" s="37">
        <f t="shared" si="0"/>
        <v>10193</v>
      </c>
    </row>
    <row r="6" spans="1:21" ht="16.899999999999999" customHeight="1" x14ac:dyDescent="0.25">
      <c r="A6" s="4">
        <v>3</v>
      </c>
      <c r="B6" s="3" t="s">
        <v>82</v>
      </c>
      <c r="C6" s="38">
        <v>0</v>
      </c>
      <c r="D6" s="39">
        <v>0</v>
      </c>
      <c r="E6" s="38">
        <v>0</v>
      </c>
      <c r="F6" s="38">
        <v>0</v>
      </c>
      <c r="G6" s="39">
        <v>0</v>
      </c>
      <c r="H6" s="38">
        <v>0</v>
      </c>
      <c r="I6" s="38">
        <v>0</v>
      </c>
      <c r="J6" s="38">
        <v>3907</v>
      </c>
      <c r="K6" s="38">
        <v>0</v>
      </c>
      <c r="L6" s="38">
        <v>6522</v>
      </c>
      <c r="M6" s="38">
        <v>0</v>
      </c>
      <c r="N6" s="38">
        <v>0</v>
      </c>
      <c r="O6" s="34">
        <f t="shared" si="1"/>
        <v>10429</v>
      </c>
      <c r="P6" s="38">
        <v>0</v>
      </c>
      <c r="Q6" s="38">
        <v>0</v>
      </c>
      <c r="R6" s="38">
        <v>0</v>
      </c>
      <c r="S6" s="36">
        <f t="shared" si="2"/>
        <v>0</v>
      </c>
      <c r="T6" s="37">
        <f t="shared" si="0"/>
        <v>10429</v>
      </c>
    </row>
    <row r="7" spans="1:21" ht="16.899999999999999" customHeight="1" x14ac:dyDescent="0.25">
      <c r="A7" s="4">
        <v>4</v>
      </c>
      <c r="B7" s="3" t="s">
        <v>83</v>
      </c>
      <c r="C7" s="40">
        <v>0</v>
      </c>
      <c r="D7" s="39">
        <v>0</v>
      </c>
      <c r="E7" s="38">
        <v>0</v>
      </c>
      <c r="F7" s="38">
        <v>0</v>
      </c>
      <c r="G7" s="39">
        <v>0</v>
      </c>
      <c r="H7" s="38">
        <v>0</v>
      </c>
      <c r="I7" s="38">
        <v>0</v>
      </c>
      <c r="J7" s="38">
        <v>1185</v>
      </c>
      <c r="K7" s="38">
        <v>0</v>
      </c>
      <c r="L7" s="38">
        <v>5236</v>
      </c>
      <c r="M7" s="38">
        <v>0</v>
      </c>
      <c r="N7" s="38">
        <v>0</v>
      </c>
      <c r="O7" s="34">
        <f t="shared" si="1"/>
        <v>6421</v>
      </c>
      <c r="P7" s="38">
        <v>0</v>
      </c>
      <c r="Q7" s="38">
        <v>0</v>
      </c>
      <c r="R7" s="38">
        <v>0</v>
      </c>
      <c r="S7" s="36">
        <f t="shared" si="2"/>
        <v>0</v>
      </c>
      <c r="T7" s="37">
        <f t="shared" si="0"/>
        <v>6421</v>
      </c>
    </row>
    <row r="8" spans="1:21" ht="16.899999999999999" customHeight="1" x14ac:dyDescent="0.25">
      <c r="A8" s="4">
        <v>5</v>
      </c>
      <c r="B8" s="3" t="s">
        <v>84</v>
      </c>
      <c r="C8" s="38">
        <v>0</v>
      </c>
      <c r="D8" s="39">
        <v>0</v>
      </c>
      <c r="E8" s="38">
        <v>0</v>
      </c>
      <c r="F8" s="38">
        <v>0</v>
      </c>
      <c r="G8" s="39">
        <v>0</v>
      </c>
      <c r="H8" s="38">
        <v>0</v>
      </c>
      <c r="I8" s="38">
        <v>0</v>
      </c>
      <c r="J8" s="38">
        <v>1152</v>
      </c>
      <c r="K8" s="38">
        <v>0</v>
      </c>
      <c r="L8" s="38">
        <v>14246</v>
      </c>
      <c r="M8" s="38">
        <v>0</v>
      </c>
      <c r="N8" s="38">
        <v>0</v>
      </c>
      <c r="O8" s="34">
        <f t="shared" si="1"/>
        <v>15398</v>
      </c>
      <c r="P8" s="38">
        <v>0</v>
      </c>
      <c r="Q8" s="38">
        <v>0</v>
      </c>
      <c r="R8" s="38">
        <v>0</v>
      </c>
      <c r="S8" s="36">
        <f t="shared" si="2"/>
        <v>0</v>
      </c>
      <c r="T8" s="37">
        <f t="shared" si="0"/>
        <v>15398</v>
      </c>
    </row>
    <row r="9" spans="1:21" ht="16.899999999999999" customHeight="1" x14ac:dyDescent="0.25">
      <c r="A9" s="4">
        <v>6</v>
      </c>
      <c r="B9" s="3" t="s">
        <v>85</v>
      </c>
      <c r="C9" s="38">
        <v>0</v>
      </c>
      <c r="D9" s="39">
        <v>0</v>
      </c>
      <c r="E9" s="38">
        <v>0</v>
      </c>
      <c r="F9" s="38">
        <v>0</v>
      </c>
      <c r="G9" s="39">
        <v>0</v>
      </c>
      <c r="H9" s="38">
        <v>0</v>
      </c>
      <c r="I9" s="38">
        <v>0</v>
      </c>
      <c r="J9" s="38">
        <v>94</v>
      </c>
      <c r="K9" s="38">
        <v>0</v>
      </c>
      <c r="L9" s="38">
        <v>8753</v>
      </c>
      <c r="M9" s="38">
        <v>0</v>
      </c>
      <c r="N9" s="38">
        <v>0</v>
      </c>
      <c r="O9" s="34">
        <f t="shared" si="1"/>
        <v>8847</v>
      </c>
      <c r="P9" s="38">
        <v>0</v>
      </c>
      <c r="Q9" s="38">
        <v>0</v>
      </c>
      <c r="R9" s="38">
        <v>0</v>
      </c>
      <c r="S9" s="36">
        <f t="shared" si="2"/>
        <v>0</v>
      </c>
      <c r="T9" s="37">
        <f t="shared" si="0"/>
        <v>8847</v>
      </c>
    </row>
    <row r="10" spans="1:21" ht="16.899999999999999" customHeight="1" x14ac:dyDescent="0.25">
      <c r="A10" s="4">
        <v>7</v>
      </c>
      <c r="B10" s="3" t="s">
        <v>86</v>
      </c>
      <c r="C10" s="38">
        <v>0</v>
      </c>
      <c r="D10" s="39">
        <v>0</v>
      </c>
      <c r="E10" s="38">
        <v>0</v>
      </c>
      <c r="F10" s="38">
        <v>0</v>
      </c>
      <c r="G10" s="39">
        <v>0</v>
      </c>
      <c r="H10" s="38">
        <v>0</v>
      </c>
      <c r="I10" s="38">
        <v>0</v>
      </c>
      <c r="J10" s="38">
        <v>1219</v>
      </c>
      <c r="K10" s="38">
        <v>0</v>
      </c>
      <c r="L10" s="38">
        <v>1559</v>
      </c>
      <c r="M10" s="38">
        <v>0</v>
      </c>
      <c r="N10" s="38">
        <v>0</v>
      </c>
      <c r="O10" s="34">
        <f t="shared" si="1"/>
        <v>2778</v>
      </c>
      <c r="P10" s="38">
        <v>0</v>
      </c>
      <c r="Q10" s="38">
        <v>0</v>
      </c>
      <c r="R10" s="38">
        <v>0</v>
      </c>
      <c r="S10" s="36">
        <f t="shared" si="2"/>
        <v>0</v>
      </c>
      <c r="T10" s="37">
        <f t="shared" si="0"/>
        <v>2778</v>
      </c>
    </row>
    <row r="11" spans="1:21" ht="16.899999999999999" customHeight="1" x14ac:dyDescent="0.25">
      <c r="A11" s="4">
        <v>8</v>
      </c>
      <c r="B11" s="3" t="s">
        <v>87</v>
      </c>
      <c r="C11" s="38">
        <v>0</v>
      </c>
      <c r="D11" s="39">
        <v>0</v>
      </c>
      <c r="E11" s="38">
        <v>0</v>
      </c>
      <c r="F11" s="38">
        <v>0</v>
      </c>
      <c r="G11" s="39">
        <v>0</v>
      </c>
      <c r="H11" s="38">
        <v>0</v>
      </c>
      <c r="I11" s="38">
        <v>0</v>
      </c>
      <c r="J11" s="38">
        <v>2097</v>
      </c>
      <c r="K11" s="38">
        <v>0</v>
      </c>
      <c r="L11" s="38">
        <v>4295</v>
      </c>
      <c r="M11" s="38">
        <v>0</v>
      </c>
      <c r="N11" s="38">
        <v>0</v>
      </c>
      <c r="O11" s="34">
        <f t="shared" si="1"/>
        <v>6392</v>
      </c>
      <c r="P11" s="38">
        <v>0</v>
      </c>
      <c r="Q11" s="38">
        <v>0</v>
      </c>
      <c r="R11" s="38">
        <v>0</v>
      </c>
      <c r="S11" s="36">
        <f t="shared" si="2"/>
        <v>0</v>
      </c>
      <c r="T11" s="37">
        <f t="shared" si="0"/>
        <v>6392</v>
      </c>
    </row>
    <row r="12" spans="1:21" ht="16.899999999999999" customHeight="1" x14ac:dyDescent="0.25">
      <c r="A12" s="4">
        <v>9</v>
      </c>
      <c r="B12" s="3" t="s">
        <v>88</v>
      </c>
      <c r="C12" s="38">
        <v>0</v>
      </c>
      <c r="D12" s="39">
        <v>0</v>
      </c>
      <c r="E12" s="38">
        <v>0</v>
      </c>
      <c r="F12" s="38">
        <v>0</v>
      </c>
      <c r="G12" s="39">
        <v>0</v>
      </c>
      <c r="H12" s="38">
        <v>0</v>
      </c>
      <c r="I12" s="38">
        <v>0</v>
      </c>
      <c r="J12" s="38">
        <v>2170</v>
      </c>
      <c r="K12" s="38">
        <v>0</v>
      </c>
      <c r="L12" s="38">
        <v>981</v>
      </c>
      <c r="M12" s="38">
        <v>0</v>
      </c>
      <c r="N12" s="38">
        <v>0</v>
      </c>
      <c r="O12" s="34">
        <f t="shared" si="1"/>
        <v>3151</v>
      </c>
      <c r="P12" s="38">
        <v>0</v>
      </c>
      <c r="Q12" s="38">
        <v>0</v>
      </c>
      <c r="R12" s="38">
        <v>0</v>
      </c>
      <c r="S12" s="36">
        <f t="shared" si="2"/>
        <v>0</v>
      </c>
      <c r="T12" s="37">
        <f t="shared" si="0"/>
        <v>3151</v>
      </c>
    </row>
    <row r="13" spans="1:21" ht="16.899999999999999" customHeight="1" x14ac:dyDescent="0.25">
      <c r="A13" s="4">
        <v>10</v>
      </c>
      <c r="B13" s="3" t="s">
        <v>89</v>
      </c>
      <c r="C13" s="38">
        <v>0</v>
      </c>
      <c r="D13" s="39">
        <v>0</v>
      </c>
      <c r="E13" s="38">
        <v>0</v>
      </c>
      <c r="F13" s="38">
        <v>0</v>
      </c>
      <c r="G13" s="39">
        <v>0</v>
      </c>
      <c r="H13" s="38">
        <v>0</v>
      </c>
      <c r="I13" s="38">
        <v>0</v>
      </c>
      <c r="J13" s="38">
        <v>3045</v>
      </c>
      <c r="K13" s="38">
        <v>0</v>
      </c>
      <c r="L13" s="38">
        <v>52028</v>
      </c>
      <c r="M13" s="38">
        <v>0</v>
      </c>
      <c r="N13" s="38">
        <v>0</v>
      </c>
      <c r="O13" s="34">
        <f t="shared" si="1"/>
        <v>55073</v>
      </c>
      <c r="P13" s="38">
        <v>0</v>
      </c>
      <c r="Q13" s="38">
        <v>0</v>
      </c>
      <c r="R13" s="38">
        <v>0</v>
      </c>
      <c r="S13" s="36">
        <f t="shared" si="2"/>
        <v>0</v>
      </c>
      <c r="T13" s="37">
        <f t="shared" si="0"/>
        <v>55073</v>
      </c>
    </row>
    <row r="14" spans="1:21" ht="16.899999999999999" customHeight="1" x14ac:dyDescent="0.25">
      <c r="A14" s="4">
        <v>11</v>
      </c>
      <c r="B14" s="3" t="s">
        <v>90</v>
      </c>
      <c r="C14" s="38">
        <v>0</v>
      </c>
      <c r="D14" s="39">
        <v>0</v>
      </c>
      <c r="E14" s="38">
        <v>0</v>
      </c>
      <c r="F14" s="38">
        <v>0</v>
      </c>
      <c r="G14" s="39">
        <v>0</v>
      </c>
      <c r="H14" s="38">
        <v>0</v>
      </c>
      <c r="I14" s="38">
        <v>0</v>
      </c>
      <c r="J14" s="38">
        <v>2656</v>
      </c>
      <c r="K14" s="38">
        <v>0</v>
      </c>
      <c r="L14" s="38">
        <v>70331</v>
      </c>
      <c r="M14" s="38">
        <v>0</v>
      </c>
      <c r="N14" s="38">
        <v>0</v>
      </c>
      <c r="O14" s="34">
        <f t="shared" si="1"/>
        <v>72987</v>
      </c>
      <c r="P14" s="38">
        <v>0</v>
      </c>
      <c r="Q14" s="38">
        <v>0</v>
      </c>
      <c r="R14" s="38">
        <v>0</v>
      </c>
      <c r="S14" s="36">
        <f t="shared" si="2"/>
        <v>0</v>
      </c>
      <c r="T14" s="37">
        <f t="shared" si="0"/>
        <v>72987</v>
      </c>
    </row>
    <row r="15" spans="1:21" ht="16.899999999999999" customHeight="1" x14ac:dyDescent="0.25">
      <c r="A15" s="4">
        <v>12</v>
      </c>
      <c r="B15" s="3" t="s">
        <v>91</v>
      </c>
      <c r="C15" s="38">
        <v>0</v>
      </c>
      <c r="D15" s="39">
        <v>55301</v>
      </c>
      <c r="E15" s="38">
        <v>0</v>
      </c>
      <c r="F15" s="38">
        <v>232357</v>
      </c>
      <c r="G15" s="39">
        <v>0</v>
      </c>
      <c r="H15" s="38">
        <v>0</v>
      </c>
      <c r="I15" s="38">
        <v>0</v>
      </c>
      <c r="J15" s="38">
        <v>1047</v>
      </c>
      <c r="K15" s="38">
        <v>0</v>
      </c>
      <c r="L15" s="38">
        <v>2128</v>
      </c>
      <c r="M15" s="38">
        <v>0</v>
      </c>
      <c r="N15" s="38">
        <v>0</v>
      </c>
      <c r="O15" s="34">
        <f t="shared" si="1"/>
        <v>290833</v>
      </c>
      <c r="P15" s="38">
        <v>0</v>
      </c>
      <c r="Q15" s="38">
        <v>0</v>
      </c>
      <c r="R15" s="38">
        <v>0</v>
      </c>
      <c r="S15" s="36">
        <f t="shared" si="2"/>
        <v>0</v>
      </c>
      <c r="T15" s="37">
        <f t="shared" si="0"/>
        <v>290833</v>
      </c>
      <c r="U15" s="18"/>
    </row>
    <row r="16" spans="1:21" ht="16.899999999999999" customHeight="1" x14ac:dyDescent="0.25">
      <c r="A16" s="4">
        <v>13</v>
      </c>
      <c r="B16" s="3" t="s">
        <v>92</v>
      </c>
      <c r="C16" s="38">
        <v>0</v>
      </c>
      <c r="D16" s="39">
        <v>250209</v>
      </c>
      <c r="E16" s="38">
        <v>0</v>
      </c>
      <c r="F16" s="38">
        <v>0</v>
      </c>
      <c r="G16" s="39">
        <v>568160</v>
      </c>
      <c r="H16" s="38">
        <v>0</v>
      </c>
      <c r="I16" s="38">
        <v>0</v>
      </c>
      <c r="J16" s="38">
        <v>351</v>
      </c>
      <c r="K16" s="38">
        <v>0</v>
      </c>
      <c r="L16" s="38">
        <v>161749</v>
      </c>
      <c r="M16" s="38">
        <v>0</v>
      </c>
      <c r="N16" s="38">
        <v>0</v>
      </c>
      <c r="O16" s="34">
        <f t="shared" si="1"/>
        <v>980469</v>
      </c>
      <c r="P16" s="38">
        <v>0</v>
      </c>
      <c r="Q16" s="38">
        <v>0</v>
      </c>
      <c r="R16" s="38">
        <v>0</v>
      </c>
      <c r="S16" s="36">
        <f t="shared" si="2"/>
        <v>0</v>
      </c>
      <c r="T16" s="37">
        <f t="shared" si="0"/>
        <v>980469</v>
      </c>
    </row>
    <row r="17" spans="1:20" ht="16.899999999999999" customHeight="1" x14ac:dyDescent="0.25">
      <c r="A17" s="4">
        <v>14</v>
      </c>
      <c r="B17" s="3" t="s">
        <v>93</v>
      </c>
      <c r="C17" s="38">
        <v>0</v>
      </c>
      <c r="D17" s="39">
        <v>0</v>
      </c>
      <c r="E17" s="38">
        <v>0</v>
      </c>
      <c r="F17" s="38">
        <v>0</v>
      </c>
      <c r="G17" s="39">
        <v>0</v>
      </c>
      <c r="H17" s="38">
        <v>0</v>
      </c>
      <c r="I17" s="38">
        <v>0</v>
      </c>
      <c r="J17" s="38">
        <v>2101</v>
      </c>
      <c r="K17" s="38">
        <v>0</v>
      </c>
      <c r="L17" s="38">
        <v>6889</v>
      </c>
      <c r="M17" s="38">
        <v>0</v>
      </c>
      <c r="N17" s="38">
        <v>0</v>
      </c>
      <c r="O17" s="34">
        <f t="shared" si="1"/>
        <v>8990</v>
      </c>
      <c r="P17" s="38">
        <v>0</v>
      </c>
      <c r="Q17" s="38">
        <v>0</v>
      </c>
      <c r="R17" s="38">
        <v>0</v>
      </c>
      <c r="S17" s="36">
        <f t="shared" si="2"/>
        <v>0</v>
      </c>
      <c r="T17" s="37">
        <f t="shared" si="0"/>
        <v>8990</v>
      </c>
    </row>
    <row r="18" spans="1:20" ht="16.899999999999999" customHeight="1" x14ac:dyDescent="0.25">
      <c r="A18" s="4">
        <v>15</v>
      </c>
      <c r="B18" s="3" t="s">
        <v>94</v>
      </c>
      <c r="C18" s="38">
        <v>0</v>
      </c>
      <c r="D18" s="39">
        <v>0</v>
      </c>
      <c r="E18" s="38">
        <v>0</v>
      </c>
      <c r="F18" s="38">
        <v>0</v>
      </c>
      <c r="G18" s="39">
        <v>0</v>
      </c>
      <c r="H18" s="38">
        <v>0</v>
      </c>
      <c r="I18" s="38">
        <v>0</v>
      </c>
      <c r="J18" s="38">
        <v>4709</v>
      </c>
      <c r="K18" s="38">
        <v>0</v>
      </c>
      <c r="L18" s="38">
        <v>2528</v>
      </c>
      <c r="M18" s="38">
        <v>0</v>
      </c>
      <c r="N18" s="38">
        <v>0</v>
      </c>
      <c r="O18" s="34">
        <f t="shared" si="1"/>
        <v>7237</v>
      </c>
      <c r="P18" s="38">
        <v>0</v>
      </c>
      <c r="Q18" s="38">
        <v>0</v>
      </c>
      <c r="R18" s="38">
        <v>0</v>
      </c>
      <c r="S18" s="36">
        <f t="shared" si="2"/>
        <v>0</v>
      </c>
      <c r="T18" s="37">
        <f t="shared" si="0"/>
        <v>7237</v>
      </c>
    </row>
    <row r="19" spans="1:20" ht="16.899999999999999" customHeight="1" x14ac:dyDescent="0.25">
      <c r="A19" s="4">
        <v>16</v>
      </c>
      <c r="B19" s="3" t="s">
        <v>95</v>
      </c>
      <c r="C19" s="38">
        <v>0</v>
      </c>
      <c r="D19" s="39">
        <v>0</v>
      </c>
      <c r="E19" s="38">
        <v>0</v>
      </c>
      <c r="F19" s="38">
        <v>0</v>
      </c>
      <c r="G19" s="39">
        <v>0</v>
      </c>
      <c r="H19" s="38">
        <v>0</v>
      </c>
      <c r="I19" s="38">
        <v>0</v>
      </c>
      <c r="J19" s="38">
        <v>4842</v>
      </c>
      <c r="K19" s="38">
        <v>0</v>
      </c>
      <c r="L19" s="38">
        <v>3660</v>
      </c>
      <c r="M19" s="38">
        <v>0</v>
      </c>
      <c r="N19" s="38">
        <v>0</v>
      </c>
      <c r="O19" s="34">
        <f t="shared" si="1"/>
        <v>8502</v>
      </c>
      <c r="P19" s="38">
        <v>0</v>
      </c>
      <c r="Q19" s="38">
        <v>0</v>
      </c>
      <c r="R19" s="38">
        <v>0</v>
      </c>
      <c r="S19" s="36">
        <f t="shared" si="2"/>
        <v>0</v>
      </c>
      <c r="T19" s="37">
        <f t="shared" si="0"/>
        <v>8502</v>
      </c>
    </row>
    <row r="20" spans="1:20" ht="16.899999999999999" customHeight="1" x14ac:dyDescent="0.25">
      <c r="A20" s="4">
        <v>17</v>
      </c>
      <c r="B20" s="3" t="s">
        <v>96</v>
      </c>
      <c r="C20" s="38">
        <v>0</v>
      </c>
      <c r="D20" s="39">
        <v>476699</v>
      </c>
      <c r="E20" s="38">
        <v>0</v>
      </c>
      <c r="F20" s="38">
        <v>79118</v>
      </c>
      <c r="G20" s="39">
        <v>0</v>
      </c>
      <c r="H20" s="38">
        <v>0</v>
      </c>
      <c r="I20" s="38">
        <v>0</v>
      </c>
      <c r="J20" s="38">
        <v>3409</v>
      </c>
      <c r="K20" s="38">
        <v>0</v>
      </c>
      <c r="L20" s="38">
        <v>933</v>
      </c>
      <c r="M20" s="38">
        <v>0</v>
      </c>
      <c r="N20" s="38">
        <v>0</v>
      </c>
      <c r="O20" s="34">
        <f t="shared" si="1"/>
        <v>560159</v>
      </c>
      <c r="P20" s="38">
        <v>0</v>
      </c>
      <c r="Q20" s="38">
        <v>0</v>
      </c>
      <c r="R20" s="38">
        <v>0</v>
      </c>
      <c r="S20" s="36">
        <f t="shared" si="2"/>
        <v>0</v>
      </c>
      <c r="T20" s="37">
        <f t="shared" si="0"/>
        <v>560159</v>
      </c>
    </row>
    <row r="21" spans="1:20" ht="16.899999999999999" customHeight="1" x14ac:dyDescent="0.25">
      <c r="A21" s="4">
        <v>18</v>
      </c>
      <c r="B21" s="3" t="s">
        <v>97</v>
      </c>
      <c r="C21" s="38">
        <v>0</v>
      </c>
      <c r="D21" s="39">
        <v>0</v>
      </c>
      <c r="E21" s="38">
        <v>0</v>
      </c>
      <c r="F21" s="38">
        <v>0</v>
      </c>
      <c r="G21" s="39">
        <v>0</v>
      </c>
      <c r="H21" s="38">
        <v>0</v>
      </c>
      <c r="I21" s="38">
        <v>0</v>
      </c>
      <c r="J21" s="38">
        <v>1441</v>
      </c>
      <c r="K21" s="38">
        <v>0</v>
      </c>
      <c r="L21" s="38">
        <v>9950</v>
      </c>
      <c r="M21" s="38">
        <v>0</v>
      </c>
      <c r="N21" s="38">
        <v>0</v>
      </c>
      <c r="O21" s="34">
        <f t="shared" si="1"/>
        <v>11391</v>
      </c>
      <c r="P21" s="38">
        <v>0</v>
      </c>
      <c r="Q21" s="38">
        <v>0</v>
      </c>
      <c r="R21" s="38">
        <v>0</v>
      </c>
      <c r="S21" s="36">
        <f t="shared" si="2"/>
        <v>0</v>
      </c>
      <c r="T21" s="37">
        <f t="shared" si="0"/>
        <v>11391</v>
      </c>
    </row>
    <row r="22" spans="1:20" ht="16.899999999999999" customHeight="1" x14ac:dyDescent="0.25">
      <c r="A22" s="4">
        <v>19</v>
      </c>
      <c r="B22" s="3" t="s">
        <v>98</v>
      </c>
      <c r="C22" s="38">
        <v>0</v>
      </c>
      <c r="D22" s="39">
        <v>0</v>
      </c>
      <c r="E22" s="38">
        <v>0</v>
      </c>
      <c r="F22" s="38">
        <v>0</v>
      </c>
      <c r="G22" s="39">
        <v>0</v>
      </c>
      <c r="H22" s="38">
        <v>0</v>
      </c>
      <c r="I22" s="38">
        <v>0</v>
      </c>
      <c r="J22" s="38">
        <v>554</v>
      </c>
      <c r="K22" s="38">
        <v>0</v>
      </c>
      <c r="L22" s="38">
        <v>1464</v>
      </c>
      <c r="M22" s="38">
        <v>0</v>
      </c>
      <c r="N22" s="38">
        <v>0</v>
      </c>
      <c r="O22" s="34">
        <f t="shared" si="1"/>
        <v>2018</v>
      </c>
      <c r="P22" s="38">
        <v>0</v>
      </c>
      <c r="Q22" s="38">
        <v>0</v>
      </c>
      <c r="R22" s="38">
        <v>0</v>
      </c>
      <c r="S22" s="36">
        <f t="shared" si="2"/>
        <v>0</v>
      </c>
      <c r="T22" s="37">
        <f t="shared" si="0"/>
        <v>2018</v>
      </c>
    </row>
    <row r="23" spans="1:20" ht="16.899999999999999" customHeight="1" x14ac:dyDescent="0.25">
      <c r="A23" s="4">
        <v>20</v>
      </c>
      <c r="B23" s="3" t="s">
        <v>99</v>
      </c>
      <c r="C23" s="38">
        <v>0</v>
      </c>
      <c r="D23" s="39">
        <v>0</v>
      </c>
      <c r="E23" s="38">
        <v>0</v>
      </c>
      <c r="F23" s="38">
        <v>0</v>
      </c>
      <c r="G23" s="39">
        <v>0</v>
      </c>
      <c r="H23" s="38">
        <v>0</v>
      </c>
      <c r="I23" s="38">
        <v>0</v>
      </c>
      <c r="J23" s="38">
        <v>1612</v>
      </c>
      <c r="K23" s="38">
        <v>0</v>
      </c>
      <c r="L23" s="38">
        <v>13761</v>
      </c>
      <c r="M23" s="38">
        <v>0</v>
      </c>
      <c r="N23" s="38">
        <v>0</v>
      </c>
      <c r="O23" s="34">
        <f t="shared" si="1"/>
        <v>15373</v>
      </c>
      <c r="P23" s="38">
        <v>0</v>
      </c>
      <c r="Q23" s="38">
        <v>0</v>
      </c>
      <c r="R23" s="38">
        <v>0</v>
      </c>
      <c r="S23" s="36">
        <f t="shared" si="2"/>
        <v>0</v>
      </c>
      <c r="T23" s="37">
        <f t="shared" si="0"/>
        <v>15373</v>
      </c>
    </row>
    <row r="24" spans="1:20" ht="16.899999999999999" customHeight="1" x14ac:dyDescent="0.25">
      <c r="A24" s="4">
        <v>21</v>
      </c>
      <c r="B24" s="3" t="s">
        <v>100</v>
      </c>
      <c r="C24" s="38">
        <v>0</v>
      </c>
      <c r="D24" s="39">
        <v>0</v>
      </c>
      <c r="E24" s="38">
        <v>0</v>
      </c>
      <c r="F24" s="38">
        <v>0</v>
      </c>
      <c r="G24" s="39">
        <v>0</v>
      </c>
      <c r="H24" s="38">
        <v>0</v>
      </c>
      <c r="I24" s="38">
        <v>0</v>
      </c>
      <c r="J24" s="38">
        <v>1914</v>
      </c>
      <c r="K24" s="38">
        <v>0</v>
      </c>
      <c r="L24" s="38">
        <v>12290</v>
      </c>
      <c r="M24" s="38">
        <v>0</v>
      </c>
      <c r="N24" s="38">
        <v>0</v>
      </c>
      <c r="O24" s="34">
        <f t="shared" si="1"/>
        <v>14204</v>
      </c>
      <c r="P24" s="38">
        <v>0</v>
      </c>
      <c r="Q24" s="38">
        <v>0</v>
      </c>
      <c r="R24" s="38">
        <v>0</v>
      </c>
      <c r="S24" s="36">
        <f t="shared" si="2"/>
        <v>0</v>
      </c>
      <c r="T24" s="37">
        <f t="shared" si="0"/>
        <v>14204</v>
      </c>
    </row>
    <row r="25" spans="1:20" ht="16.899999999999999" customHeight="1" x14ac:dyDescent="0.25">
      <c r="A25" s="4">
        <v>22</v>
      </c>
      <c r="B25" s="3" t="s">
        <v>101</v>
      </c>
      <c r="C25" s="38">
        <v>0</v>
      </c>
      <c r="D25" s="39">
        <v>0</v>
      </c>
      <c r="E25" s="38">
        <v>0</v>
      </c>
      <c r="F25" s="38">
        <v>0</v>
      </c>
      <c r="G25" s="39">
        <v>0</v>
      </c>
      <c r="H25" s="38">
        <v>0</v>
      </c>
      <c r="I25" s="38">
        <v>0</v>
      </c>
      <c r="J25" s="38">
        <v>1345</v>
      </c>
      <c r="K25" s="38">
        <v>0</v>
      </c>
      <c r="L25" s="38">
        <v>2386</v>
      </c>
      <c r="M25" s="38">
        <v>0</v>
      </c>
      <c r="N25" s="38">
        <v>0</v>
      </c>
      <c r="O25" s="34">
        <f t="shared" si="1"/>
        <v>3731</v>
      </c>
      <c r="P25" s="38">
        <v>0</v>
      </c>
      <c r="Q25" s="38">
        <v>0</v>
      </c>
      <c r="R25" s="38">
        <v>0</v>
      </c>
      <c r="S25" s="36">
        <f t="shared" si="2"/>
        <v>0</v>
      </c>
      <c r="T25" s="37">
        <f t="shared" si="0"/>
        <v>3731</v>
      </c>
    </row>
    <row r="26" spans="1:20" ht="16.899999999999999" customHeight="1" x14ac:dyDescent="0.25">
      <c r="A26" s="4">
        <v>23</v>
      </c>
      <c r="B26" s="3" t="s">
        <v>102</v>
      </c>
      <c r="C26" s="38">
        <v>0</v>
      </c>
      <c r="D26" s="39">
        <v>0</v>
      </c>
      <c r="E26" s="38">
        <v>0</v>
      </c>
      <c r="F26" s="38">
        <v>0</v>
      </c>
      <c r="G26" s="39">
        <v>0</v>
      </c>
      <c r="H26" s="38">
        <v>0</v>
      </c>
      <c r="I26" s="38">
        <v>0</v>
      </c>
      <c r="J26" s="38">
        <v>1305</v>
      </c>
      <c r="K26" s="38">
        <v>0</v>
      </c>
      <c r="L26" s="38">
        <v>5447</v>
      </c>
      <c r="M26" s="38">
        <v>0</v>
      </c>
      <c r="N26" s="38">
        <v>0</v>
      </c>
      <c r="O26" s="34">
        <f t="shared" si="1"/>
        <v>6752</v>
      </c>
      <c r="P26" s="38">
        <v>0</v>
      </c>
      <c r="Q26" s="38">
        <v>0</v>
      </c>
      <c r="R26" s="38">
        <v>0</v>
      </c>
      <c r="S26" s="36">
        <f t="shared" si="2"/>
        <v>0</v>
      </c>
      <c r="T26" s="37">
        <f t="shared" si="0"/>
        <v>6752</v>
      </c>
    </row>
    <row r="27" spans="1:20" ht="16.899999999999999" customHeight="1" x14ac:dyDescent="0.25">
      <c r="A27" s="4">
        <v>24</v>
      </c>
      <c r="B27" s="3" t="s">
        <v>103</v>
      </c>
      <c r="C27" s="38">
        <v>0</v>
      </c>
      <c r="D27" s="39">
        <v>0</v>
      </c>
      <c r="E27" s="38">
        <v>0</v>
      </c>
      <c r="F27" s="38">
        <v>0</v>
      </c>
      <c r="G27" s="39">
        <v>0</v>
      </c>
      <c r="H27" s="38">
        <v>0</v>
      </c>
      <c r="I27" s="38">
        <v>0</v>
      </c>
      <c r="J27" s="38">
        <v>507</v>
      </c>
      <c r="K27" s="38">
        <v>0</v>
      </c>
      <c r="L27" s="38">
        <v>21071</v>
      </c>
      <c r="M27" s="38">
        <v>0</v>
      </c>
      <c r="N27" s="38">
        <v>0</v>
      </c>
      <c r="O27" s="34">
        <f t="shared" si="1"/>
        <v>21578</v>
      </c>
      <c r="P27" s="38">
        <v>0</v>
      </c>
      <c r="Q27" s="38">
        <v>0</v>
      </c>
      <c r="R27" s="38">
        <v>0</v>
      </c>
      <c r="S27" s="36">
        <f t="shared" si="2"/>
        <v>0</v>
      </c>
      <c r="T27" s="37">
        <f t="shared" si="0"/>
        <v>21578</v>
      </c>
    </row>
    <row r="28" spans="1:20" ht="16.899999999999999" customHeight="1" x14ac:dyDescent="0.25">
      <c r="A28" s="4">
        <v>25</v>
      </c>
      <c r="B28" s="3" t="s">
        <v>104</v>
      </c>
      <c r="C28" s="38">
        <v>0</v>
      </c>
      <c r="D28" s="39">
        <v>0</v>
      </c>
      <c r="E28" s="38">
        <v>0</v>
      </c>
      <c r="F28" s="38">
        <v>0</v>
      </c>
      <c r="G28" s="39">
        <v>0</v>
      </c>
      <c r="H28" s="38">
        <v>0</v>
      </c>
      <c r="I28" s="38">
        <v>0</v>
      </c>
      <c r="J28" s="38">
        <v>1644</v>
      </c>
      <c r="K28" s="38">
        <v>0</v>
      </c>
      <c r="L28" s="38">
        <v>13017</v>
      </c>
      <c r="M28" s="38">
        <v>0</v>
      </c>
      <c r="N28" s="38">
        <v>0</v>
      </c>
      <c r="O28" s="34">
        <f t="shared" si="1"/>
        <v>14661</v>
      </c>
      <c r="P28" s="38">
        <v>0</v>
      </c>
      <c r="Q28" s="38">
        <v>0</v>
      </c>
      <c r="R28" s="38">
        <v>0</v>
      </c>
      <c r="S28" s="36">
        <f t="shared" si="2"/>
        <v>0</v>
      </c>
      <c r="T28" s="37">
        <f t="shared" si="0"/>
        <v>14661</v>
      </c>
    </row>
    <row r="29" spans="1:20" ht="16.899999999999999" customHeight="1" x14ac:dyDescent="0.25">
      <c r="A29" s="4">
        <v>26</v>
      </c>
      <c r="B29" s="3" t="s">
        <v>105</v>
      </c>
      <c r="C29" s="38">
        <v>0</v>
      </c>
      <c r="D29" s="39">
        <v>0</v>
      </c>
      <c r="E29" s="38">
        <v>0</v>
      </c>
      <c r="F29" s="38">
        <v>0</v>
      </c>
      <c r="G29" s="39">
        <v>31000</v>
      </c>
      <c r="H29" s="38">
        <v>0</v>
      </c>
      <c r="I29" s="38">
        <v>0</v>
      </c>
      <c r="J29" s="38">
        <v>9078</v>
      </c>
      <c r="K29" s="38">
        <v>0</v>
      </c>
      <c r="L29" s="38">
        <v>28446</v>
      </c>
      <c r="M29" s="38">
        <v>0</v>
      </c>
      <c r="N29" s="38">
        <v>0</v>
      </c>
      <c r="O29" s="34">
        <f t="shared" si="1"/>
        <v>68524</v>
      </c>
      <c r="P29" s="38">
        <v>0</v>
      </c>
      <c r="Q29" s="38">
        <v>0</v>
      </c>
      <c r="R29" s="38">
        <v>500</v>
      </c>
      <c r="S29" s="36">
        <f t="shared" si="2"/>
        <v>500</v>
      </c>
      <c r="T29" s="37">
        <f t="shared" si="0"/>
        <v>68024</v>
      </c>
    </row>
    <row r="30" spans="1:20" ht="16.899999999999999" customHeight="1" x14ac:dyDescent="0.25">
      <c r="A30" s="4">
        <v>27</v>
      </c>
      <c r="B30" s="3" t="s">
        <v>106</v>
      </c>
      <c r="C30" s="38">
        <v>0</v>
      </c>
      <c r="D30" s="39">
        <v>0</v>
      </c>
      <c r="E30" s="38">
        <v>0</v>
      </c>
      <c r="F30" s="38">
        <v>0</v>
      </c>
      <c r="G30" s="39">
        <v>0</v>
      </c>
      <c r="H30" s="38">
        <v>0</v>
      </c>
      <c r="I30" s="38">
        <v>0</v>
      </c>
      <c r="J30" s="38">
        <v>1985</v>
      </c>
      <c r="K30" s="38">
        <v>0</v>
      </c>
      <c r="L30" s="38">
        <v>7692</v>
      </c>
      <c r="M30" s="38">
        <v>0</v>
      </c>
      <c r="N30" s="38">
        <v>0</v>
      </c>
      <c r="O30" s="34">
        <f t="shared" si="1"/>
        <v>9677</v>
      </c>
      <c r="P30" s="38">
        <v>0</v>
      </c>
      <c r="Q30" s="38">
        <v>0</v>
      </c>
      <c r="R30" s="38">
        <v>0</v>
      </c>
      <c r="S30" s="36">
        <f t="shared" si="2"/>
        <v>0</v>
      </c>
      <c r="T30" s="37">
        <f t="shared" si="0"/>
        <v>9677</v>
      </c>
    </row>
    <row r="31" spans="1:20" ht="16.899999999999999" customHeight="1" x14ac:dyDescent="0.25">
      <c r="A31" s="4">
        <v>28</v>
      </c>
      <c r="B31" s="3" t="s">
        <v>107</v>
      </c>
      <c r="C31" s="38">
        <v>0</v>
      </c>
      <c r="D31" s="39">
        <v>0</v>
      </c>
      <c r="E31" s="38">
        <v>0</v>
      </c>
      <c r="F31" s="38">
        <v>0</v>
      </c>
      <c r="G31" s="39">
        <v>0</v>
      </c>
      <c r="H31" s="38">
        <v>0</v>
      </c>
      <c r="I31" s="38">
        <v>0</v>
      </c>
      <c r="J31" s="38">
        <v>12025</v>
      </c>
      <c r="K31" s="38">
        <v>0</v>
      </c>
      <c r="L31" s="38">
        <v>13813</v>
      </c>
      <c r="M31" s="38">
        <v>0</v>
      </c>
      <c r="N31" s="38">
        <v>0</v>
      </c>
      <c r="O31" s="34">
        <f t="shared" si="1"/>
        <v>25838</v>
      </c>
      <c r="P31" s="38">
        <v>0</v>
      </c>
      <c r="Q31" s="38">
        <v>0</v>
      </c>
      <c r="R31" s="38">
        <v>0</v>
      </c>
      <c r="S31" s="36">
        <f t="shared" si="2"/>
        <v>0</v>
      </c>
      <c r="T31" s="37">
        <f t="shared" si="0"/>
        <v>25838</v>
      </c>
    </row>
    <row r="32" spans="1:20" ht="16.899999999999999" customHeight="1" x14ac:dyDescent="0.25">
      <c r="A32" s="4">
        <v>29</v>
      </c>
      <c r="B32" s="3" t="s">
        <v>108</v>
      </c>
      <c r="C32" s="38">
        <v>0</v>
      </c>
      <c r="D32" s="39">
        <v>54211</v>
      </c>
      <c r="E32" s="38">
        <v>0</v>
      </c>
      <c r="F32" s="38">
        <v>0</v>
      </c>
      <c r="G32" s="39">
        <v>0</v>
      </c>
      <c r="H32" s="38">
        <v>0</v>
      </c>
      <c r="I32" s="38">
        <v>0</v>
      </c>
      <c r="J32" s="38">
        <v>750</v>
      </c>
      <c r="K32" s="38">
        <v>0</v>
      </c>
      <c r="L32" s="38">
        <v>144819</v>
      </c>
      <c r="M32" s="38">
        <v>0</v>
      </c>
      <c r="N32" s="38">
        <v>0</v>
      </c>
      <c r="O32" s="34">
        <f t="shared" si="1"/>
        <v>199780</v>
      </c>
      <c r="P32" s="38">
        <v>0</v>
      </c>
      <c r="Q32" s="38">
        <v>0</v>
      </c>
      <c r="R32" s="38">
        <v>0</v>
      </c>
      <c r="S32" s="36">
        <f t="shared" si="2"/>
        <v>0</v>
      </c>
      <c r="T32" s="37">
        <f t="shared" si="0"/>
        <v>199780</v>
      </c>
    </row>
    <row r="33" spans="1:21" ht="16.899999999999999" customHeight="1" x14ac:dyDescent="0.25">
      <c r="A33" s="4">
        <v>30</v>
      </c>
      <c r="B33" s="3" t="s">
        <v>109</v>
      </c>
      <c r="C33" s="38">
        <v>0</v>
      </c>
      <c r="D33" s="39">
        <v>0</v>
      </c>
      <c r="E33" s="38">
        <v>0</v>
      </c>
      <c r="F33" s="38">
        <v>0</v>
      </c>
      <c r="G33" s="39">
        <v>0</v>
      </c>
      <c r="H33" s="38">
        <v>0</v>
      </c>
      <c r="I33" s="38">
        <v>0</v>
      </c>
      <c r="J33" s="38">
        <v>2147</v>
      </c>
      <c r="K33" s="38">
        <v>0</v>
      </c>
      <c r="L33" s="38">
        <v>6539</v>
      </c>
      <c r="M33" s="38">
        <v>0</v>
      </c>
      <c r="N33" s="38">
        <v>0</v>
      </c>
      <c r="O33" s="34">
        <f t="shared" si="1"/>
        <v>8686</v>
      </c>
      <c r="P33" s="38">
        <v>0</v>
      </c>
      <c r="Q33" s="38">
        <v>0</v>
      </c>
      <c r="R33" s="38">
        <v>0</v>
      </c>
      <c r="S33" s="36">
        <f t="shared" si="2"/>
        <v>0</v>
      </c>
      <c r="T33" s="37">
        <f t="shared" si="0"/>
        <v>8686</v>
      </c>
    </row>
    <row r="34" spans="1:21" ht="16.899999999999999" customHeight="1" x14ac:dyDescent="0.25">
      <c r="A34" s="4">
        <v>31</v>
      </c>
      <c r="B34" s="3" t="s">
        <v>110</v>
      </c>
      <c r="C34" s="38">
        <v>0</v>
      </c>
      <c r="D34" s="39">
        <v>0</v>
      </c>
      <c r="E34" s="38">
        <v>0</v>
      </c>
      <c r="F34" s="38">
        <v>0</v>
      </c>
      <c r="G34" s="39">
        <v>0</v>
      </c>
      <c r="H34" s="38">
        <v>0</v>
      </c>
      <c r="I34" s="38">
        <v>0</v>
      </c>
      <c r="J34" s="38">
        <v>4996</v>
      </c>
      <c r="K34" s="38">
        <v>0</v>
      </c>
      <c r="L34" s="38">
        <v>3474</v>
      </c>
      <c r="M34" s="38">
        <v>0</v>
      </c>
      <c r="N34" s="38">
        <v>0</v>
      </c>
      <c r="O34" s="34">
        <f t="shared" si="1"/>
        <v>8470</v>
      </c>
      <c r="P34" s="38">
        <v>0</v>
      </c>
      <c r="Q34" s="38">
        <v>0</v>
      </c>
      <c r="R34" s="38">
        <v>0</v>
      </c>
      <c r="S34" s="36">
        <f t="shared" si="2"/>
        <v>0</v>
      </c>
      <c r="T34" s="37">
        <f t="shared" si="0"/>
        <v>8470</v>
      </c>
    </row>
    <row r="35" spans="1:21" s="5" customFormat="1" ht="16.899999999999999" customHeight="1" thickBot="1" x14ac:dyDescent="0.3">
      <c r="A35" s="8"/>
      <c r="B35" s="9" t="s">
        <v>77</v>
      </c>
      <c r="C35" s="41">
        <f>SUM(C4:C34)</f>
        <v>0</v>
      </c>
      <c r="D35" s="41">
        <f t="shared" ref="D35:T35" si="3">SUM(D4:D34)</f>
        <v>836420</v>
      </c>
      <c r="E35" s="41">
        <f t="shared" si="3"/>
        <v>0</v>
      </c>
      <c r="F35" s="41">
        <f t="shared" si="3"/>
        <v>311475</v>
      </c>
      <c r="G35" s="41">
        <f t="shared" si="3"/>
        <v>599690</v>
      </c>
      <c r="H35" s="41">
        <f t="shared" si="3"/>
        <v>0</v>
      </c>
      <c r="I35" s="41">
        <f t="shared" si="3"/>
        <v>0</v>
      </c>
      <c r="J35" s="41">
        <f t="shared" si="3"/>
        <v>86844</v>
      </c>
      <c r="K35" s="41">
        <f t="shared" si="3"/>
        <v>0</v>
      </c>
      <c r="L35" s="41">
        <f t="shared" si="3"/>
        <v>648868</v>
      </c>
      <c r="M35" s="41">
        <f t="shared" si="3"/>
        <v>0</v>
      </c>
      <c r="N35" s="41">
        <f t="shared" si="3"/>
        <v>0</v>
      </c>
      <c r="O35" s="41">
        <f t="shared" si="3"/>
        <v>2483297</v>
      </c>
      <c r="P35" s="41">
        <f t="shared" si="3"/>
        <v>0</v>
      </c>
      <c r="Q35" s="41">
        <f t="shared" si="3"/>
        <v>0</v>
      </c>
      <c r="R35" s="41">
        <f t="shared" si="3"/>
        <v>500</v>
      </c>
      <c r="S35" s="41">
        <f t="shared" si="3"/>
        <v>500</v>
      </c>
      <c r="T35" s="42">
        <f t="shared" si="3"/>
        <v>2482797</v>
      </c>
      <c r="U35" s="28"/>
    </row>
    <row r="36" spans="1:21" ht="17.45" customHeight="1" thickBot="1" x14ac:dyDescent="0.3">
      <c r="C36" s="43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>
        <f>SUM(C35:N35)</f>
        <v>2483297</v>
      </c>
      <c r="P36" s="44"/>
      <c r="Q36" s="44"/>
      <c r="R36" s="44"/>
      <c r="S36" s="44">
        <f>SUM(P35:R35)</f>
        <v>500</v>
      </c>
      <c r="T36" s="45">
        <f>O35-S35</f>
        <v>2482797</v>
      </c>
    </row>
    <row r="37" spans="1:21" s="6" customFormat="1" ht="17.649999999999999" customHeight="1" thickBot="1" x14ac:dyDescent="0.25">
      <c r="A37" s="10"/>
      <c r="B37" s="11" t="s">
        <v>78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783</v>
      </c>
      <c r="K37" s="46">
        <v>0</v>
      </c>
      <c r="L37" s="46">
        <v>14799</v>
      </c>
      <c r="M37" s="46">
        <v>0</v>
      </c>
      <c r="N37" s="46">
        <v>0</v>
      </c>
      <c r="O37" s="47">
        <f>SUM(C37:N37)</f>
        <v>15582</v>
      </c>
      <c r="P37" s="46">
        <v>0</v>
      </c>
      <c r="Q37" s="46">
        <v>0</v>
      </c>
      <c r="R37" s="46">
        <v>0</v>
      </c>
      <c r="S37" s="48">
        <f t="shared" ref="S37" si="4">SUM(P37:R37)</f>
        <v>0</v>
      </c>
      <c r="T37" s="49">
        <f t="shared" ref="T37" si="5">SUM(O37-S37)</f>
        <v>15582</v>
      </c>
    </row>
  </sheetData>
  <sheetProtection algorithmName="SHA-512" hashValue="3YP9OiRQy18wLrLBQgHxNeBCK+sq/4+MC/IuULk+wAf+lgmSIF7gAeUoBA4D1CeKeXU4JQ9NVtrINuH7ju08dA==" saltValue="oqwRdo3uVUkijlDx7lLwRw==" spinCount="100000" sheet="1" objects="1" scenarios="1" selectLockedCells="1"/>
  <mergeCells count="20">
    <mergeCell ref="A2:A3"/>
    <mergeCell ref="C2:C3"/>
    <mergeCell ref="D2:D3"/>
    <mergeCell ref="E2:E3"/>
    <mergeCell ref="S2:S3"/>
    <mergeCell ref="T2:T3"/>
    <mergeCell ref="B2:B3"/>
    <mergeCell ref="M2:M3"/>
    <mergeCell ref="N2:N3"/>
    <mergeCell ref="O2:O3"/>
    <mergeCell ref="P2:P3"/>
    <mergeCell ref="Q2:Q3"/>
    <mergeCell ref="R2:R3"/>
    <mergeCell ref="H2:H3"/>
    <mergeCell ref="I2:I3"/>
    <mergeCell ref="J2:J3"/>
    <mergeCell ref="K2:K3"/>
    <mergeCell ref="L2:L3"/>
    <mergeCell ref="G2:G3"/>
    <mergeCell ref="F2:F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6" orientation="landscape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="85" zoomScaleNormal="85" workbookViewId="0">
      <pane ySplit="3" topLeftCell="A4" activePane="bottomLeft" state="frozen"/>
      <selection pane="bottomLeft" activeCell="G14" sqref="G14"/>
    </sheetView>
  </sheetViews>
  <sheetFormatPr defaultColWidth="8.7109375" defaultRowHeight="15" x14ac:dyDescent="0.25"/>
  <cols>
    <col min="1" max="1" width="3.7109375" style="1" customWidth="1"/>
    <col min="2" max="2" width="13" style="1" customWidth="1"/>
    <col min="3" max="3" width="8.28515625" style="1" customWidth="1"/>
    <col min="4" max="4" width="9.28515625" style="1" customWidth="1"/>
    <col min="5" max="7" width="8.7109375" style="1"/>
    <col min="8" max="8" width="7.7109375" style="1" customWidth="1"/>
    <col min="9" max="9" width="7.5703125" style="1" customWidth="1"/>
    <col min="10" max="10" width="7.28515625" style="1" customWidth="1"/>
    <col min="11" max="11" width="6.7109375" style="1" customWidth="1"/>
    <col min="12" max="12" width="8.7109375" style="1" customWidth="1"/>
    <col min="13" max="13" width="7.42578125" style="1" customWidth="1"/>
    <col min="14" max="14" width="7.5703125" style="1" customWidth="1"/>
    <col min="15" max="15" width="8.28515625" style="1" customWidth="1"/>
    <col min="16" max="16" width="6.7109375" style="1" customWidth="1"/>
    <col min="17" max="18" width="7.28515625" style="1" customWidth="1"/>
    <col min="19" max="16384" width="8.7109375" style="1"/>
  </cols>
  <sheetData>
    <row r="1" spans="1:19" ht="16.5" thickBot="1" x14ac:dyDescent="0.3">
      <c r="B1" s="29" t="s">
        <v>213</v>
      </c>
      <c r="C1" s="30"/>
      <c r="D1" s="30"/>
      <c r="E1" s="30"/>
      <c r="F1" s="30"/>
    </row>
    <row r="2" spans="1:19" x14ac:dyDescent="0.25">
      <c r="A2" s="103" t="s">
        <v>3</v>
      </c>
      <c r="B2" s="105" t="s">
        <v>0</v>
      </c>
      <c r="C2" s="100" t="s">
        <v>19</v>
      </c>
      <c r="D2" s="100" t="s">
        <v>20</v>
      </c>
      <c r="E2" s="107" t="s">
        <v>1</v>
      </c>
      <c r="F2" s="107"/>
      <c r="G2" s="107"/>
      <c r="H2" s="107"/>
      <c r="I2" s="107"/>
      <c r="J2" s="100" t="s">
        <v>26</v>
      </c>
      <c r="K2" s="100" t="s">
        <v>27</v>
      </c>
      <c r="L2" s="100" t="s">
        <v>28</v>
      </c>
      <c r="M2" s="100" t="s">
        <v>29</v>
      </c>
      <c r="N2" s="100" t="s">
        <v>30</v>
      </c>
      <c r="O2" s="100" t="s">
        <v>31</v>
      </c>
      <c r="P2" s="100" t="s">
        <v>18</v>
      </c>
      <c r="Q2" s="102"/>
      <c r="R2" s="102"/>
      <c r="S2" s="98" t="s">
        <v>35</v>
      </c>
    </row>
    <row r="3" spans="1:19" ht="36.75" thickBot="1" x14ac:dyDescent="0.3">
      <c r="A3" s="104"/>
      <c r="B3" s="106"/>
      <c r="C3" s="101"/>
      <c r="D3" s="101"/>
      <c r="E3" s="24" t="s">
        <v>21</v>
      </c>
      <c r="F3" s="24" t="s">
        <v>22</v>
      </c>
      <c r="G3" s="24" t="s">
        <v>23</v>
      </c>
      <c r="H3" s="24" t="s">
        <v>24</v>
      </c>
      <c r="I3" s="24" t="s">
        <v>25</v>
      </c>
      <c r="J3" s="101"/>
      <c r="K3" s="101"/>
      <c r="L3" s="101"/>
      <c r="M3" s="101"/>
      <c r="N3" s="101"/>
      <c r="O3" s="101"/>
      <c r="P3" s="24" t="s">
        <v>32</v>
      </c>
      <c r="Q3" s="24" t="s">
        <v>33</v>
      </c>
      <c r="R3" s="24" t="s">
        <v>34</v>
      </c>
      <c r="S3" s="99"/>
    </row>
    <row r="4" spans="1:19" ht="16.899999999999999" customHeight="1" x14ac:dyDescent="0.25">
      <c r="A4" s="23">
        <v>1</v>
      </c>
      <c r="B4" s="2" t="s">
        <v>80</v>
      </c>
      <c r="C4" s="50">
        <v>1594</v>
      </c>
      <c r="D4" s="51">
        <f>SUM(E4:I4)</f>
        <v>1475</v>
      </c>
      <c r="E4" s="31">
        <v>820</v>
      </c>
      <c r="F4" s="50">
        <v>243</v>
      </c>
      <c r="G4" s="50">
        <v>285</v>
      </c>
      <c r="H4" s="50">
        <v>0</v>
      </c>
      <c r="I4" s="31">
        <v>127</v>
      </c>
      <c r="J4" s="50">
        <v>0</v>
      </c>
      <c r="K4" s="50">
        <v>0</v>
      </c>
      <c r="L4" s="50">
        <v>0</v>
      </c>
      <c r="M4" s="50">
        <v>21000</v>
      </c>
      <c r="N4" s="50">
        <v>45</v>
      </c>
      <c r="O4" s="51">
        <f>SUM(P4:R4)</f>
        <v>0</v>
      </c>
      <c r="P4" s="31">
        <v>0</v>
      </c>
      <c r="Q4" s="31">
        <v>0</v>
      </c>
      <c r="R4" s="31">
        <v>0</v>
      </c>
      <c r="S4" s="52">
        <f>C4+D4+J4+K4+L4+M4+N4+O4</f>
        <v>24114</v>
      </c>
    </row>
    <row r="5" spans="1:19" ht="16.899999999999999" customHeight="1" x14ac:dyDescent="0.25">
      <c r="A5" s="4">
        <v>2</v>
      </c>
      <c r="B5" s="3" t="s">
        <v>81</v>
      </c>
      <c r="C5" s="38">
        <v>644</v>
      </c>
      <c r="D5" s="51">
        <f t="shared" ref="D5:D34" si="0">SUM(E5:I5)</f>
        <v>2136</v>
      </c>
      <c r="E5" s="38">
        <v>782</v>
      </c>
      <c r="F5" s="38">
        <v>591</v>
      </c>
      <c r="G5" s="38">
        <v>763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51">
        <f t="shared" ref="O5:O34" si="1">SUM(P5:R5)</f>
        <v>0</v>
      </c>
      <c r="P5" s="38">
        <v>0</v>
      </c>
      <c r="Q5" s="38">
        <v>0</v>
      </c>
      <c r="R5" s="38">
        <v>0</v>
      </c>
      <c r="S5" s="52">
        <f t="shared" ref="S5:S34" si="2">C5+D5+J5+K5+L5+M5+N5+O5</f>
        <v>2780</v>
      </c>
    </row>
    <row r="6" spans="1:19" ht="16.899999999999999" customHeight="1" x14ac:dyDescent="0.25">
      <c r="A6" s="4">
        <v>3</v>
      </c>
      <c r="B6" s="3" t="s">
        <v>82</v>
      </c>
      <c r="C6" s="38">
        <v>2841</v>
      </c>
      <c r="D6" s="51">
        <f t="shared" si="0"/>
        <v>2838</v>
      </c>
      <c r="E6" s="38">
        <v>1003</v>
      </c>
      <c r="F6" s="38">
        <v>648</v>
      </c>
      <c r="G6" s="38">
        <v>1124</v>
      </c>
      <c r="H6" s="38">
        <v>0</v>
      </c>
      <c r="I6" s="38">
        <v>63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51">
        <f t="shared" si="1"/>
        <v>0</v>
      </c>
      <c r="P6" s="38">
        <v>0</v>
      </c>
      <c r="Q6" s="38">
        <v>0</v>
      </c>
      <c r="R6" s="38">
        <v>0</v>
      </c>
      <c r="S6" s="52">
        <f t="shared" si="2"/>
        <v>5679</v>
      </c>
    </row>
    <row r="7" spans="1:19" ht="16.899999999999999" customHeight="1" x14ac:dyDescent="0.25">
      <c r="A7" s="4">
        <v>4</v>
      </c>
      <c r="B7" s="3" t="s">
        <v>83</v>
      </c>
      <c r="C7" s="38">
        <v>2</v>
      </c>
      <c r="D7" s="51">
        <f t="shared" si="0"/>
        <v>5461</v>
      </c>
      <c r="E7" s="38">
        <v>2640</v>
      </c>
      <c r="F7" s="38">
        <v>1256</v>
      </c>
      <c r="G7" s="38">
        <v>1565</v>
      </c>
      <c r="H7" s="38">
        <v>0</v>
      </c>
      <c r="I7" s="38">
        <v>0</v>
      </c>
      <c r="J7" s="38">
        <v>0</v>
      </c>
      <c r="K7" s="38">
        <v>0</v>
      </c>
      <c r="L7" s="38">
        <v>112</v>
      </c>
      <c r="M7" s="38">
        <v>0</v>
      </c>
      <c r="N7" s="38">
        <v>0</v>
      </c>
      <c r="O7" s="51">
        <f t="shared" si="1"/>
        <v>0</v>
      </c>
      <c r="P7" s="38">
        <v>0</v>
      </c>
      <c r="Q7" s="38">
        <v>0</v>
      </c>
      <c r="R7" s="38">
        <v>0</v>
      </c>
      <c r="S7" s="52">
        <f t="shared" si="2"/>
        <v>5575</v>
      </c>
    </row>
    <row r="8" spans="1:19" ht="16.899999999999999" customHeight="1" x14ac:dyDescent="0.25">
      <c r="A8" s="4">
        <v>5</v>
      </c>
      <c r="B8" s="3" t="s">
        <v>84</v>
      </c>
      <c r="C8" s="38">
        <v>5313</v>
      </c>
      <c r="D8" s="51">
        <f t="shared" si="0"/>
        <v>12395</v>
      </c>
      <c r="E8" s="38">
        <v>2534</v>
      </c>
      <c r="F8" s="38">
        <v>2409</v>
      </c>
      <c r="G8" s="38">
        <v>6791</v>
      </c>
      <c r="H8" s="38">
        <v>0</v>
      </c>
      <c r="I8" s="38">
        <v>661</v>
      </c>
      <c r="J8" s="38">
        <v>0</v>
      </c>
      <c r="K8" s="38">
        <v>0</v>
      </c>
      <c r="L8" s="38">
        <v>205</v>
      </c>
      <c r="M8" s="38">
        <v>0</v>
      </c>
      <c r="N8" s="38">
        <v>0</v>
      </c>
      <c r="O8" s="51">
        <f t="shared" si="1"/>
        <v>0</v>
      </c>
      <c r="P8" s="38">
        <v>0</v>
      </c>
      <c r="Q8" s="38">
        <v>0</v>
      </c>
      <c r="R8" s="38">
        <v>0</v>
      </c>
      <c r="S8" s="52">
        <f t="shared" si="2"/>
        <v>17913</v>
      </c>
    </row>
    <row r="9" spans="1:19" ht="16.899999999999999" customHeight="1" x14ac:dyDescent="0.25">
      <c r="A9" s="4">
        <v>6</v>
      </c>
      <c r="B9" s="3" t="s">
        <v>85</v>
      </c>
      <c r="C9" s="38">
        <v>3365</v>
      </c>
      <c r="D9" s="51">
        <f t="shared" si="0"/>
        <v>3284</v>
      </c>
      <c r="E9" s="38">
        <v>965</v>
      </c>
      <c r="F9" s="38">
        <v>916</v>
      </c>
      <c r="G9" s="38">
        <v>1123</v>
      </c>
      <c r="H9" s="38">
        <v>0</v>
      </c>
      <c r="I9" s="38">
        <v>280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51">
        <f t="shared" si="1"/>
        <v>0</v>
      </c>
      <c r="P9" s="38">
        <v>0</v>
      </c>
      <c r="Q9" s="38">
        <v>0</v>
      </c>
      <c r="R9" s="38">
        <v>0</v>
      </c>
      <c r="S9" s="52">
        <f t="shared" si="2"/>
        <v>6649</v>
      </c>
    </row>
    <row r="10" spans="1:19" ht="16.899999999999999" customHeight="1" x14ac:dyDescent="0.25">
      <c r="A10" s="4">
        <v>7</v>
      </c>
      <c r="B10" s="3" t="s">
        <v>86</v>
      </c>
      <c r="C10" s="38">
        <v>1302</v>
      </c>
      <c r="D10" s="51">
        <f t="shared" si="0"/>
        <v>2038</v>
      </c>
      <c r="E10" s="38">
        <v>1379</v>
      </c>
      <c r="F10" s="38">
        <v>0</v>
      </c>
      <c r="G10" s="38">
        <v>429</v>
      </c>
      <c r="H10" s="38">
        <v>0</v>
      </c>
      <c r="I10" s="38">
        <v>230</v>
      </c>
      <c r="J10" s="38">
        <v>0</v>
      </c>
      <c r="K10" s="38">
        <v>0</v>
      </c>
      <c r="L10" s="38">
        <v>122</v>
      </c>
      <c r="M10" s="38">
        <v>0</v>
      </c>
      <c r="N10" s="38">
        <v>0</v>
      </c>
      <c r="O10" s="51">
        <f t="shared" si="1"/>
        <v>0</v>
      </c>
      <c r="P10" s="38">
        <v>0</v>
      </c>
      <c r="Q10" s="38">
        <v>0</v>
      </c>
      <c r="R10" s="38">
        <v>0</v>
      </c>
      <c r="S10" s="52">
        <f t="shared" si="2"/>
        <v>3462</v>
      </c>
    </row>
    <row r="11" spans="1:19" ht="16.899999999999999" customHeight="1" x14ac:dyDescent="0.25">
      <c r="A11" s="4">
        <v>8</v>
      </c>
      <c r="B11" s="3" t="s">
        <v>87</v>
      </c>
      <c r="C11" s="38">
        <v>2130</v>
      </c>
      <c r="D11" s="51">
        <f t="shared" si="0"/>
        <v>1204</v>
      </c>
      <c r="E11" s="38">
        <v>382</v>
      </c>
      <c r="F11" s="38">
        <v>326</v>
      </c>
      <c r="G11" s="38">
        <v>405</v>
      </c>
      <c r="H11" s="38">
        <v>0</v>
      </c>
      <c r="I11" s="38">
        <v>91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51">
        <f t="shared" si="1"/>
        <v>0</v>
      </c>
      <c r="P11" s="38">
        <v>0</v>
      </c>
      <c r="Q11" s="38">
        <v>0</v>
      </c>
      <c r="R11" s="38">
        <v>0</v>
      </c>
      <c r="S11" s="52">
        <f t="shared" si="2"/>
        <v>3334</v>
      </c>
    </row>
    <row r="12" spans="1:19" ht="16.899999999999999" customHeight="1" x14ac:dyDescent="0.25">
      <c r="A12" s="4">
        <v>9</v>
      </c>
      <c r="B12" s="3" t="s">
        <v>88</v>
      </c>
      <c r="C12" s="38">
        <v>425</v>
      </c>
      <c r="D12" s="51">
        <f t="shared" si="0"/>
        <v>1688</v>
      </c>
      <c r="E12" s="38">
        <v>500</v>
      </c>
      <c r="F12" s="38">
        <v>150</v>
      </c>
      <c r="G12" s="38">
        <v>950</v>
      </c>
      <c r="H12" s="38">
        <v>0</v>
      </c>
      <c r="I12" s="38">
        <v>88</v>
      </c>
      <c r="J12" s="38">
        <v>0</v>
      </c>
      <c r="K12" s="38">
        <v>0</v>
      </c>
      <c r="L12" s="38">
        <v>165</v>
      </c>
      <c r="M12" s="38">
        <v>0</v>
      </c>
      <c r="N12" s="38">
        <v>0</v>
      </c>
      <c r="O12" s="51">
        <f t="shared" si="1"/>
        <v>0</v>
      </c>
      <c r="P12" s="38">
        <v>0</v>
      </c>
      <c r="Q12" s="38">
        <v>0</v>
      </c>
      <c r="R12" s="38">
        <v>0</v>
      </c>
      <c r="S12" s="52">
        <f t="shared" si="2"/>
        <v>2278</v>
      </c>
    </row>
    <row r="13" spans="1:19" ht="16.899999999999999" customHeight="1" x14ac:dyDescent="0.25">
      <c r="A13" s="4">
        <v>10</v>
      </c>
      <c r="B13" s="3" t="s">
        <v>89</v>
      </c>
      <c r="C13" s="38">
        <v>7558</v>
      </c>
      <c r="D13" s="51">
        <f t="shared" si="0"/>
        <v>17604</v>
      </c>
      <c r="E13" s="38">
        <v>7543</v>
      </c>
      <c r="F13" s="38">
        <v>2183</v>
      </c>
      <c r="G13" s="38">
        <v>7804</v>
      </c>
      <c r="H13" s="38">
        <v>0</v>
      </c>
      <c r="I13" s="38">
        <v>74</v>
      </c>
      <c r="J13" s="38">
        <v>0</v>
      </c>
      <c r="K13" s="38">
        <v>0</v>
      </c>
      <c r="L13" s="38">
        <v>8000</v>
      </c>
      <c r="M13" s="38">
        <v>0</v>
      </c>
      <c r="N13" s="38">
        <v>0</v>
      </c>
      <c r="O13" s="51">
        <f t="shared" si="1"/>
        <v>772</v>
      </c>
      <c r="P13" s="38">
        <v>0</v>
      </c>
      <c r="Q13" s="38">
        <v>0</v>
      </c>
      <c r="R13" s="38">
        <v>772</v>
      </c>
      <c r="S13" s="52">
        <f t="shared" si="2"/>
        <v>33934</v>
      </c>
    </row>
    <row r="14" spans="1:19" ht="16.899999999999999" customHeight="1" x14ac:dyDescent="0.25">
      <c r="A14" s="4">
        <v>11</v>
      </c>
      <c r="B14" s="3" t="s">
        <v>90</v>
      </c>
      <c r="C14" s="38">
        <v>3306</v>
      </c>
      <c r="D14" s="51">
        <f t="shared" si="0"/>
        <v>7571</v>
      </c>
      <c r="E14" s="38">
        <v>2340</v>
      </c>
      <c r="F14" s="38">
        <v>1998</v>
      </c>
      <c r="G14" s="38">
        <v>3233</v>
      </c>
      <c r="H14" s="38">
        <v>0</v>
      </c>
      <c r="I14" s="38">
        <v>0</v>
      </c>
      <c r="J14" s="38">
        <v>0</v>
      </c>
      <c r="K14" s="38">
        <v>0</v>
      </c>
      <c r="L14" s="38">
        <v>228</v>
      </c>
      <c r="M14" s="38">
        <v>0</v>
      </c>
      <c r="N14" s="38">
        <v>0</v>
      </c>
      <c r="O14" s="51">
        <f t="shared" si="1"/>
        <v>0</v>
      </c>
      <c r="P14" s="38">
        <v>0</v>
      </c>
      <c r="Q14" s="38">
        <v>0</v>
      </c>
      <c r="R14" s="38">
        <v>0</v>
      </c>
      <c r="S14" s="52">
        <f t="shared" si="2"/>
        <v>11105</v>
      </c>
    </row>
    <row r="15" spans="1:19" ht="16.899999999999999" customHeight="1" x14ac:dyDescent="0.25">
      <c r="A15" s="4">
        <v>12</v>
      </c>
      <c r="B15" s="3" t="s">
        <v>91</v>
      </c>
      <c r="C15" s="38">
        <v>1409</v>
      </c>
      <c r="D15" s="51">
        <f t="shared" si="0"/>
        <v>2513</v>
      </c>
      <c r="E15" s="38">
        <v>820</v>
      </c>
      <c r="F15" s="38">
        <v>913</v>
      </c>
      <c r="G15" s="38">
        <v>760</v>
      </c>
      <c r="H15" s="38">
        <v>0</v>
      </c>
      <c r="I15" s="38">
        <v>20</v>
      </c>
      <c r="J15" s="38">
        <v>0</v>
      </c>
      <c r="K15" s="38">
        <v>0</v>
      </c>
      <c r="L15" s="38">
        <v>8000</v>
      </c>
      <c r="M15" s="38">
        <v>0</v>
      </c>
      <c r="N15" s="38">
        <v>196</v>
      </c>
      <c r="O15" s="51">
        <f t="shared" si="1"/>
        <v>295</v>
      </c>
      <c r="P15" s="38">
        <v>0</v>
      </c>
      <c r="Q15" s="38">
        <v>0</v>
      </c>
      <c r="R15" s="38">
        <v>295</v>
      </c>
      <c r="S15" s="52">
        <f t="shared" si="2"/>
        <v>12413</v>
      </c>
    </row>
    <row r="16" spans="1:19" ht="16.899999999999999" customHeight="1" x14ac:dyDescent="0.25">
      <c r="A16" s="4">
        <v>13</v>
      </c>
      <c r="B16" s="3" t="s">
        <v>92</v>
      </c>
      <c r="C16" s="38">
        <v>36128</v>
      </c>
      <c r="D16" s="51">
        <f t="shared" si="0"/>
        <v>23296</v>
      </c>
      <c r="E16" s="38">
        <v>11926</v>
      </c>
      <c r="F16" s="38">
        <v>4062</v>
      </c>
      <c r="G16" s="38">
        <v>7308</v>
      </c>
      <c r="H16" s="38">
        <v>0</v>
      </c>
      <c r="I16" s="38">
        <v>0</v>
      </c>
      <c r="J16" s="38">
        <v>0</v>
      </c>
      <c r="K16" s="38">
        <v>0</v>
      </c>
      <c r="L16" s="38">
        <v>33596</v>
      </c>
      <c r="M16" s="38">
        <v>0</v>
      </c>
      <c r="N16" s="38">
        <v>50</v>
      </c>
      <c r="O16" s="51">
        <f t="shared" si="1"/>
        <v>0</v>
      </c>
      <c r="P16" s="38">
        <v>0</v>
      </c>
      <c r="Q16" s="38">
        <v>0</v>
      </c>
      <c r="R16" s="38">
        <v>0</v>
      </c>
      <c r="S16" s="52">
        <f t="shared" si="2"/>
        <v>93070</v>
      </c>
    </row>
    <row r="17" spans="1:19" ht="16.899999999999999" customHeight="1" x14ac:dyDescent="0.25">
      <c r="A17" s="4">
        <v>14</v>
      </c>
      <c r="B17" s="3" t="s">
        <v>93</v>
      </c>
      <c r="C17" s="38">
        <v>802</v>
      </c>
      <c r="D17" s="51">
        <f t="shared" si="0"/>
        <v>13824</v>
      </c>
      <c r="E17" s="38">
        <v>6020</v>
      </c>
      <c r="F17" s="38">
        <v>2802</v>
      </c>
      <c r="G17" s="38">
        <v>1817</v>
      </c>
      <c r="H17" s="38">
        <v>0</v>
      </c>
      <c r="I17" s="38">
        <v>3185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51">
        <f t="shared" si="1"/>
        <v>0</v>
      </c>
      <c r="P17" s="38">
        <v>0</v>
      </c>
      <c r="Q17" s="38">
        <v>0</v>
      </c>
      <c r="R17" s="38">
        <v>0</v>
      </c>
      <c r="S17" s="52">
        <f t="shared" si="2"/>
        <v>14626</v>
      </c>
    </row>
    <row r="18" spans="1:19" ht="16.899999999999999" customHeight="1" x14ac:dyDescent="0.25">
      <c r="A18" s="4">
        <v>15</v>
      </c>
      <c r="B18" s="3" t="s">
        <v>94</v>
      </c>
      <c r="C18" s="38">
        <v>2044</v>
      </c>
      <c r="D18" s="51">
        <f t="shared" si="0"/>
        <v>4086</v>
      </c>
      <c r="E18" s="38">
        <v>1458</v>
      </c>
      <c r="F18" s="38">
        <v>1393</v>
      </c>
      <c r="G18" s="38">
        <v>1235</v>
      </c>
      <c r="H18" s="38">
        <v>0</v>
      </c>
      <c r="I18" s="38">
        <v>0</v>
      </c>
      <c r="J18" s="38">
        <v>0</v>
      </c>
      <c r="K18" s="38">
        <v>0</v>
      </c>
      <c r="L18" s="38">
        <v>112</v>
      </c>
      <c r="M18" s="38">
        <v>0</v>
      </c>
      <c r="N18" s="38">
        <v>0</v>
      </c>
      <c r="O18" s="51">
        <f t="shared" si="1"/>
        <v>0</v>
      </c>
      <c r="P18" s="38">
        <v>0</v>
      </c>
      <c r="Q18" s="38">
        <v>0</v>
      </c>
      <c r="R18" s="38">
        <v>0</v>
      </c>
      <c r="S18" s="52">
        <f t="shared" si="2"/>
        <v>6242</v>
      </c>
    </row>
    <row r="19" spans="1:19" ht="16.899999999999999" customHeight="1" x14ac:dyDescent="0.25">
      <c r="A19" s="4">
        <v>16</v>
      </c>
      <c r="B19" s="3" t="s">
        <v>95</v>
      </c>
      <c r="C19" s="38">
        <v>2310</v>
      </c>
      <c r="D19" s="51">
        <f t="shared" si="0"/>
        <v>7593</v>
      </c>
      <c r="E19" s="38">
        <v>3715</v>
      </c>
      <c r="F19" s="38">
        <v>1337</v>
      </c>
      <c r="G19" s="38">
        <v>2541</v>
      </c>
      <c r="H19" s="38">
        <v>0</v>
      </c>
      <c r="I19" s="38">
        <v>0</v>
      </c>
      <c r="J19" s="38">
        <v>0</v>
      </c>
      <c r="K19" s="38">
        <v>0</v>
      </c>
      <c r="L19" s="38">
        <v>129</v>
      </c>
      <c r="M19" s="38">
        <v>0</v>
      </c>
      <c r="N19" s="38">
        <v>182</v>
      </c>
      <c r="O19" s="51">
        <f t="shared" si="1"/>
        <v>0</v>
      </c>
      <c r="P19" s="38">
        <v>0</v>
      </c>
      <c r="Q19" s="38">
        <v>0</v>
      </c>
      <c r="R19" s="38">
        <v>0</v>
      </c>
      <c r="S19" s="52">
        <f t="shared" si="2"/>
        <v>10214</v>
      </c>
    </row>
    <row r="20" spans="1:19" ht="16.899999999999999" customHeight="1" x14ac:dyDescent="0.25">
      <c r="A20" s="4">
        <v>17</v>
      </c>
      <c r="B20" s="3" t="s">
        <v>96</v>
      </c>
      <c r="C20" s="38">
        <v>1916</v>
      </c>
      <c r="D20" s="51">
        <f t="shared" si="0"/>
        <v>5992</v>
      </c>
      <c r="E20" s="38">
        <v>2025</v>
      </c>
      <c r="F20" s="38">
        <v>972</v>
      </c>
      <c r="G20" s="38">
        <v>1945</v>
      </c>
      <c r="H20" s="38">
        <v>600</v>
      </c>
      <c r="I20" s="38">
        <v>450</v>
      </c>
      <c r="J20" s="38">
        <v>0</v>
      </c>
      <c r="K20" s="38">
        <v>0</v>
      </c>
      <c r="L20" s="38">
        <v>184</v>
      </c>
      <c r="M20" s="38">
        <v>0</v>
      </c>
      <c r="N20" s="38">
        <v>0</v>
      </c>
      <c r="O20" s="51">
        <f t="shared" si="1"/>
        <v>0</v>
      </c>
      <c r="P20" s="38">
        <v>0</v>
      </c>
      <c r="Q20" s="38">
        <v>0</v>
      </c>
      <c r="R20" s="38">
        <v>0</v>
      </c>
      <c r="S20" s="52">
        <f t="shared" si="2"/>
        <v>8092</v>
      </c>
    </row>
    <row r="21" spans="1:19" ht="16.899999999999999" customHeight="1" x14ac:dyDescent="0.25">
      <c r="A21" s="4">
        <v>18</v>
      </c>
      <c r="B21" s="3" t="s">
        <v>97</v>
      </c>
      <c r="C21" s="38">
        <v>484</v>
      </c>
      <c r="D21" s="51">
        <f t="shared" si="0"/>
        <v>1071</v>
      </c>
      <c r="E21" s="38">
        <v>130</v>
      </c>
      <c r="F21" s="38">
        <v>576</v>
      </c>
      <c r="G21" s="38">
        <v>365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19</v>
      </c>
      <c r="O21" s="51">
        <f t="shared" si="1"/>
        <v>0</v>
      </c>
      <c r="P21" s="38">
        <v>0</v>
      </c>
      <c r="Q21" s="38">
        <v>0</v>
      </c>
      <c r="R21" s="38">
        <v>0</v>
      </c>
      <c r="S21" s="52">
        <f t="shared" si="2"/>
        <v>1574</v>
      </c>
    </row>
    <row r="22" spans="1:19" ht="16.899999999999999" customHeight="1" x14ac:dyDescent="0.25">
      <c r="A22" s="4">
        <v>19</v>
      </c>
      <c r="B22" s="3" t="s">
        <v>98</v>
      </c>
      <c r="C22" s="38">
        <v>2030</v>
      </c>
      <c r="D22" s="51">
        <f t="shared" si="0"/>
        <v>338</v>
      </c>
      <c r="E22" s="38">
        <v>20</v>
      </c>
      <c r="F22" s="38">
        <v>268</v>
      </c>
      <c r="G22" s="38">
        <v>50</v>
      </c>
      <c r="H22" s="38">
        <v>0</v>
      </c>
      <c r="I22" s="38">
        <v>0</v>
      </c>
      <c r="J22" s="38">
        <v>0</v>
      </c>
      <c r="K22" s="38">
        <v>0</v>
      </c>
      <c r="L22" s="38">
        <v>20000</v>
      </c>
      <c r="M22" s="38">
        <v>0</v>
      </c>
      <c r="N22" s="38">
        <v>30</v>
      </c>
      <c r="O22" s="51">
        <f t="shared" si="1"/>
        <v>0</v>
      </c>
      <c r="P22" s="38">
        <v>0</v>
      </c>
      <c r="Q22" s="38">
        <v>0</v>
      </c>
      <c r="R22" s="38">
        <v>0</v>
      </c>
      <c r="S22" s="52">
        <f t="shared" si="2"/>
        <v>22398</v>
      </c>
    </row>
    <row r="23" spans="1:19" ht="16.899999999999999" customHeight="1" x14ac:dyDescent="0.25">
      <c r="A23" s="4">
        <v>20</v>
      </c>
      <c r="B23" s="3" t="s">
        <v>99</v>
      </c>
      <c r="C23" s="38">
        <v>669</v>
      </c>
      <c r="D23" s="51">
        <f t="shared" si="0"/>
        <v>11920</v>
      </c>
      <c r="E23" s="38">
        <v>4265</v>
      </c>
      <c r="F23" s="38">
        <v>2823</v>
      </c>
      <c r="G23" s="38">
        <v>4832</v>
      </c>
      <c r="H23" s="38">
        <v>0</v>
      </c>
      <c r="I23" s="38">
        <v>0</v>
      </c>
      <c r="J23" s="38">
        <v>0</v>
      </c>
      <c r="K23" s="38">
        <v>0</v>
      </c>
      <c r="L23" s="38">
        <v>7500</v>
      </c>
      <c r="M23" s="38">
        <v>0</v>
      </c>
      <c r="N23" s="38">
        <v>57</v>
      </c>
      <c r="O23" s="51">
        <f t="shared" si="1"/>
        <v>0</v>
      </c>
      <c r="P23" s="38">
        <v>0</v>
      </c>
      <c r="Q23" s="38">
        <v>0</v>
      </c>
      <c r="R23" s="38">
        <v>0</v>
      </c>
      <c r="S23" s="52">
        <f t="shared" si="2"/>
        <v>20146</v>
      </c>
    </row>
    <row r="24" spans="1:19" ht="16.899999999999999" customHeight="1" x14ac:dyDescent="0.25">
      <c r="A24" s="4">
        <v>21</v>
      </c>
      <c r="B24" s="3" t="s">
        <v>100</v>
      </c>
      <c r="C24" s="38">
        <v>1169</v>
      </c>
      <c r="D24" s="51">
        <f t="shared" si="0"/>
        <v>3720</v>
      </c>
      <c r="E24" s="38">
        <v>1004</v>
      </c>
      <c r="F24" s="38">
        <v>1081</v>
      </c>
      <c r="G24" s="38">
        <v>635</v>
      </c>
      <c r="H24" s="38">
        <v>0</v>
      </c>
      <c r="I24" s="38">
        <v>1000</v>
      </c>
      <c r="J24" s="38">
        <v>0</v>
      </c>
      <c r="K24" s="38">
        <v>0</v>
      </c>
      <c r="L24" s="38">
        <v>0</v>
      </c>
      <c r="M24" s="38">
        <v>2110</v>
      </c>
      <c r="N24" s="38">
        <v>0</v>
      </c>
      <c r="O24" s="51">
        <f t="shared" si="1"/>
        <v>0</v>
      </c>
      <c r="P24" s="38">
        <v>0</v>
      </c>
      <c r="Q24" s="38">
        <v>0</v>
      </c>
      <c r="R24" s="38">
        <v>0</v>
      </c>
      <c r="S24" s="52">
        <f t="shared" si="2"/>
        <v>6999</v>
      </c>
    </row>
    <row r="25" spans="1:19" ht="16.899999999999999" customHeight="1" x14ac:dyDescent="0.25">
      <c r="A25" s="4">
        <v>22</v>
      </c>
      <c r="B25" s="3" t="s">
        <v>101</v>
      </c>
      <c r="C25" s="38">
        <v>1129</v>
      </c>
      <c r="D25" s="51">
        <f t="shared" si="0"/>
        <v>2872</v>
      </c>
      <c r="E25" s="38">
        <v>1477</v>
      </c>
      <c r="F25" s="38">
        <v>680</v>
      </c>
      <c r="G25" s="38">
        <v>715</v>
      </c>
      <c r="H25" s="38">
        <v>0</v>
      </c>
      <c r="I25" s="38">
        <v>0</v>
      </c>
      <c r="J25" s="38">
        <v>0</v>
      </c>
      <c r="K25" s="38">
        <v>0</v>
      </c>
      <c r="L25" s="38">
        <v>372</v>
      </c>
      <c r="M25" s="38">
        <v>0</v>
      </c>
      <c r="N25" s="38">
        <v>0</v>
      </c>
      <c r="O25" s="51">
        <f t="shared" si="1"/>
        <v>0</v>
      </c>
      <c r="P25" s="38">
        <v>0</v>
      </c>
      <c r="Q25" s="38">
        <v>0</v>
      </c>
      <c r="R25" s="38">
        <v>0</v>
      </c>
      <c r="S25" s="52">
        <f t="shared" si="2"/>
        <v>4373</v>
      </c>
    </row>
    <row r="26" spans="1:19" ht="16.899999999999999" customHeight="1" x14ac:dyDescent="0.25">
      <c r="A26" s="4">
        <v>23</v>
      </c>
      <c r="B26" s="3" t="s">
        <v>102</v>
      </c>
      <c r="C26" s="38">
        <v>1484</v>
      </c>
      <c r="D26" s="51">
        <f t="shared" si="0"/>
        <v>12896</v>
      </c>
      <c r="E26" s="38">
        <v>5838</v>
      </c>
      <c r="F26" s="38">
        <v>2627</v>
      </c>
      <c r="G26" s="38">
        <v>3681</v>
      </c>
      <c r="H26" s="38">
        <v>750</v>
      </c>
      <c r="I26" s="38">
        <v>0</v>
      </c>
      <c r="J26" s="38">
        <v>0</v>
      </c>
      <c r="K26" s="38">
        <v>0</v>
      </c>
      <c r="L26" s="38">
        <v>1158</v>
      </c>
      <c r="M26" s="38">
        <v>0</v>
      </c>
      <c r="N26" s="38">
        <v>0</v>
      </c>
      <c r="O26" s="51">
        <f t="shared" si="1"/>
        <v>0</v>
      </c>
      <c r="P26" s="38">
        <v>0</v>
      </c>
      <c r="Q26" s="38">
        <v>0</v>
      </c>
      <c r="R26" s="38">
        <v>0</v>
      </c>
      <c r="S26" s="52">
        <f t="shared" si="2"/>
        <v>15538</v>
      </c>
    </row>
    <row r="27" spans="1:19" ht="16.899999999999999" customHeight="1" x14ac:dyDescent="0.25">
      <c r="A27" s="4">
        <v>24</v>
      </c>
      <c r="B27" s="3" t="s">
        <v>103</v>
      </c>
      <c r="C27" s="38">
        <v>847</v>
      </c>
      <c r="D27" s="51">
        <f t="shared" si="0"/>
        <v>1459</v>
      </c>
      <c r="E27" s="38">
        <v>250</v>
      </c>
      <c r="F27" s="38">
        <v>294</v>
      </c>
      <c r="G27" s="38">
        <v>755</v>
      </c>
      <c r="H27" s="38">
        <v>0</v>
      </c>
      <c r="I27" s="38">
        <v>160</v>
      </c>
      <c r="J27" s="38">
        <v>0</v>
      </c>
      <c r="K27" s="38">
        <v>0</v>
      </c>
      <c r="L27" s="38">
        <v>255</v>
      </c>
      <c r="M27" s="38">
        <v>0</v>
      </c>
      <c r="N27" s="38">
        <v>0</v>
      </c>
      <c r="O27" s="51">
        <f t="shared" si="1"/>
        <v>729</v>
      </c>
      <c r="P27" s="38">
        <v>0</v>
      </c>
      <c r="Q27" s="38">
        <v>0</v>
      </c>
      <c r="R27" s="38">
        <v>729</v>
      </c>
      <c r="S27" s="52">
        <f t="shared" si="2"/>
        <v>3290</v>
      </c>
    </row>
    <row r="28" spans="1:19" ht="16.899999999999999" customHeight="1" x14ac:dyDescent="0.25">
      <c r="A28" s="4">
        <v>25</v>
      </c>
      <c r="B28" s="3" t="s">
        <v>104</v>
      </c>
      <c r="C28" s="38">
        <v>937</v>
      </c>
      <c r="D28" s="51">
        <f t="shared" si="0"/>
        <v>13548</v>
      </c>
      <c r="E28" s="38">
        <v>3746</v>
      </c>
      <c r="F28" s="38">
        <v>2536</v>
      </c>
      <c r="G28" s="38">
        <v>4775</v>
      </c>
      <c r="H28" s="38">
        <v>0</v>
      </c>
      <c r="I28" s="38">
        <v>2491</v>
      </c>
      <c r="J28" s="38">
        <v>0</v>
      </c>
      <c r="K28" s="38">
        <v>0</v>
      </c>
      <c r="L28" s="38">
        <v>1900</v>
      </c>
      <c r="M28" s="38">
        <v>0</v>
      </c>
      <c r="N28" s="38">
        <v>0</v>
      </c>
      <c r="O28" s="51">
        <f t="shared" si="1"/>
        <v>0</v>
      </c>
      <c r="P28" s="38">
        <v>0</v>
      </c>
      <c r="Q28" s="38">
        <v>0</v>
      </c>
      <c r="R28" s="38">
        <v>0</v>
      </c>
      <c r="S28" s="52">
        <f t="shared" si="2"/>
        <v>16385</v>
      </c>
    </row>
    <row r="29" spans="1:19" ht="16.899999999999999" customHeight="1" x14ac:dyDescent="0.25">
      <c r="A29" s="4">
        <v>26</v>
      </c>
      <c r="B29" s="3" t="s">
        <v>105</v>
      </c>
      <c r="C29" s="38">
        <v>8492</v>
      </c>
      <c r="D29" s="51">
        <f t="shared" si="0"/>
        <v>13562</v>
      </c>
      <c r="E29" s="38">
        <v>7318</v>
      </c>
      <c r="F29" s="38">
        <v>2678</v>
      </c>
      <c r="G29" s="38">
        <v>3566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18000</v>
      </c>
      <c r="N29" s="38">
        <v>0</v>
      </c>
      <c r="O29" s="51">
        <f t="shared" si="1"/>
        <v>500</v>
      </c>
      <c r="P29" s="38">
        <v>0</v>
      </c>
      <c r="Q29" s="38">
        <v>500</v>
      </c>
      <c r="R29" s="38">
        <v>0</v>
      </c>
      <c r="S29" s="52">
        <f t="shared" si="2"/>
        <v>40554</v>
      </c>
    </row>
    <row r="30" spans="1:19" ht="16.899999999999999" customHeight="1" x14ac:dyDescent="0.25">
      <c r="A30" s="4">
        <v>27</v>
      </c>
      <c r="B30" s="3" t="s">
        <v>106</v>
      </c>
      <c r="C30" s="38">
        <v>1180</v>
      </c>
      <c r="D30" s="51">
        <f t="shared" si="0"/>
        <v>1018</v>
      </c>
      <c r="E30" s="38">
        <v>337</v>
      </c>
      <c r="F30" s="38">
        <v>296</v>
      </c>
      <c r="G30" s="38">
        <v>385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51">
        <f t="shared" si="1"/>
        <v>250</v>
      </c>
      <c r="P30" s="38">
        <v>0</v>
      </c>
      <c r="Q30" s="38">
        <v>0</v>
      </c>
      <c r="R30" s="38">
        <v>250</v>
      </c>
      <c r="S30" s="52">
        <f t="shared" si="2"/>
        <v>2448</v>
      </c>
    </row>
    <row r="31" spans="1:19" ht="16.899999999999999" customHeight="1" x14ac:dyDescent="0.25">
      <c r="A31" s="4">
        <v>28</v>
      </c>
      <c r="B31" s="3" t="s">
        <v>107</v>
      </c>
      <c r="C31" s="38">
        <v>6260</v>
      </c>
      <c r="D31" s="51">
        <f t="shared" si="0"/>
        <v>11869</v>
      </c>
      <c r="E31" s="38">
        <v>6870</v>
      </c>
      <c r="F31" s="38">
        <v>1939</v>
      </c>
      <c r="G31" s="38">
        <v>3060</v>
      </c>
      <c r="H31" s="38">
        <v>0</v>
      </c>
      <c r="I31" s="38">
        <v>0</v>
      </c>
      <c r="J31" s="38">
        <v>0</v>
      </c>
      <c r="K31" s="38">
        <v>0</v>
      </c>
      <c r="L31" s="38">
        <v>1174</v>
      </c>
      <c r="M31" s="38">
        <v>0</v>
      </c>
      <c r="N31" s="38">
        <v>0</v>
      </c>
      <c r="O31" s="51">
        <f t="shared" si="1"/>
        <v>0</v>
      </c>
      <c r="P31" s="38">
        <v>0</v>
      </c>
      <c r="Q31" s="38">
        <v>0</v>
      </c>
      <c r="R31" s="38">
        <v>0</v>
      </c>
      <c r="S31" s="52">
        <f t="shared" si="2"/>
        <v>19303</v>
      </c>
    </row>
    <row r="32" spans="1:19" ht="16.899999999999999" customHeight="1" x14ac:dyDescent="0.25">
      <c r="A32" s="4">
        <v>29</v>
      </c>
      <c r="B32" s="3" t="s">
        <v>108</v>
      </c>
      <c r="C32" s="38">
        <v>5234</v>
      </c>
      <c r="D32" s="51">
        <f t="shared" si="0"/>
        <v>32335</v>
      </c>
      <c r="E32" s="38">
        <v>15001</v>
      </c>
      <c r="F32" s="38">
        <v>4413</v>
      </c>
      <c r="G32" s="38">
        <v>12419</v>
      </c>
      <c r="H32" s="38">
        <v>0</v>
      </c>
      <c r="I32" s="38">
        <v>502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51">
        <f t="shared" si="1"/>
        <v>3224</v>
      </c>
      <c r="P32" s="38">
        <v>2</v>
      </c>
      <c r="Q32" s="38">
        <v>0</v>
      </c>
      <c r="R32" s="38">
        <v>3222</v>
      </c>
      <c r="S32" s="52">
        <f t="shared" si="2"/>
        <v>40793</v>
      </c>
    </row>
    <row r="33" spans="1:19" ht="16.899999999999999" customHeight="1" x14ac:dyDescent="0.25">
      <c r="A33" s="4">
        <v>30</v>
      </c>
      <c r="B33" s="3" t="s">
        <v>109</v>
      </c>
      <c r="C33" s="38">
        <v>1529</v>
      </c>
      <c r="D33" s="51">
        <f t="shared" si="0"/>
        <v>1480</v>
      </c>
      <c r="E33" s="38">
        <v>627</v>
      </c>
      <c r="F33" s="38">
        <v>174</v>
      </c>
      <c r="G33" s="38">
        <v>540</v>
      </c>
      <c r="H33" s="38">
        <v>0</v>
      </c>
      <c r="I33" s="38">
        <v>139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51">
        <f t="shared" si="1"/>
        <v>0</v>
      </c>
      <c r="P33" s="38">
        <v>0</v>
      </c>
      <c r="Q33" s="38">
        <v>0</v>
      </c>
      <c r="R33" s="38">
        <v>0</v>
      </c>
      <c r="S33" s="52">
        <f t="shared" si="2"/>
        <v>3009</v>
      </c>
    </row>
    <row r="34" spans="1:19" ht="16.899999999999999" customHeight="1" thickBot="1" x14ac:dyDescent="0.3">
      <c r="A34" s="4">
        <v>31</v>
      </c>
      <c r="B34" s="3" t="s">
        <v>110</v>
      </c>
      <c r="C34" s="53">
        <v>989</v>
      </c>
      <c r="D34" s="54">
        <f t="shared" si="0"/>
        <v>3087</v>
      </c>
      <c r="E34" s="53">
        <v>1170</v>
      </c>
      <c r="F34" s="53">
        <v>555</v>
      </c>
      <c r="G34" s="53">
        <v>1203</v>
      </c>
      <c r="H34" s="53">
        <v>0</v>
      </c>
      <c r="I34" s="53">
        <v>159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4">
        <f t="shared" si="1"/>
        <v>192</v>
      </c>
      <c r="P34" s="53">
        <v>0</v>
      </c>
      <c r="Q34" s="53">
        <v>0</v>
      </c>
      <c r="R34" s="53">
        <v>192</v>
      </c>
      <c r="S34" s="55">
        <f t="shared" si="2"/>
        <v>4268</v>
      </c>
    </row>
    <row r="35" spans="1:19" ht="15.75" thickBot="1" x14ac:dyDescent="0.3">
      <c r="A35" s="12"/>
      <c r="B35" s="13"/>
      <c r="C35" s="56">
        <f>SUM(C4:C34)</f>
        <v>105522</v>
      </c>
      <c r="D35" s="56">
        <f t="shared" ref="D35:S35" si="3">SUM(D4:D34)</f>
        <v>226173</v>
      </c>
      <c r="E35" s="56">
        <f t="shared" si="3"/>
        <v>94905</v>
      </c>
      <c r="F35" s="56">
        <f t="shared" si="3"/>
        <v>43139</v>
      </c>
      <c r="G35" s="56">
        <f t="shared" si="3"/>
        <v>77059</v>
      </c>
      <c r="H35" s="56">
        <f t="shared" si="3"/>
        <v>1350</v>
      </c>
      <c r="I35" s="56">
        <f t="shared" si="3"/>
        <v>9720</v>
      </c>
      <c r="J35" s="56">
        <f t="shared" si="3"/>
        <v>0</v>
      </c>
      <c r="K35" s="56">
        <f t="shared" si="3"/>
        <v>0</v>
      </c>
      <c r="L35" s="56">
        <f t="shared" si="3"/>
        <v>83212</v>
      </c>
      <c r="M35" s="56">
        <f t="shared" si="3"/>
        <v>41110</v>
      </c>
      <c r="N35" s="56">
        <f t="shared" si="3"/>
        <v>579</v>
      </c>
      <c r="O35" s="56">
        <f t="shared" si="3"/>
        <v>5962</v>
      </c>
      <c r="P35" s="56">
        <f t="shared" si="3"/>
        <v>2</v>
      </c>
      <c r="Q35" s="56">
        <f t="shared" si="3"/>
        <v>500</v>
      </c>
      <c r="R35" s="56">
        <f t="shared" si="3"/>
        <v>5460</v>
      </c>
      <c r="S35" s="57">
        <f t="shared" si="3"/>
        <v>462558</v>
      </c>
    </row>
    <row r="36" spans="1:19" ht="16.5" customHeight="1" thickBot="1" x14ac:dyDescent="0.3">
      <c r="C36" s="58"/>
      <c r="D36" s="59">
        <f>SUM(E35:I35)</f>
        <v>226173</v>
      </c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9">
        <f>SUM(P35:R35)</f>
        <v>5962</v>
      </c>
      <c r="P36" s="58"/>
      <c r="Q36" s="58"/>
      <c r="R36" s="58"/>
      <c r="S36" s="60">
        <f>C35+D35+J35+K35+L35+M35+N35+O35</f>
        <v>462558</v>
      </c>
    </row>
    <row r="37" spans="1:19" s="6" customFormat="1" ht="17.649999999999999" customHeight="1" thickBot="1" x14ac:dyDescent="0.25">
      <c r="A37" s="14"/>
      <c r="B37" s="15" t="s">
        <v>78</v>
      </c>
      <c r="C37" s="61">
        <v>0</v>
      </c>
      <c r="D37" s="62">
        <f t="shared" ref="D37" si="4">SUM(E37:I37)</f>
        <v>5354</v>
      </c>
      <c r="E37" s="61">
        <v>0</v>
      </c>
      <c r="F37" s="61">
        <v>0</v>
      </c>
      <c r="G37" s="61">
        <v>4689</v>
      </c>
      <c r="H37" s="61">
        <v>0</v>
      </c>
      <c r="I37" s="61">
        <v>665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  <c r="O37" s="62">
        <f t="shared" ref="O37" si="5">SUM(P37:R37)</f>
        <v>0</v>
      </c>
      <c r="P37" s="61">
        <v>0</v>
      </c>
      <c r="Q37" s="61">
        <v>0</v>
      </c>
      <c r="R37" s="61">
        <v>0</v>
      </c>
      <c r="S37" s="63">
        <f t="shared" ref="S37" si="6">C37+D37+J37+K37+L37+M37+N37+O37</f>
        <v>5354</v>
      </c>
    </row>
  </sheetData>
  <sheetProtection algorithmName="SHA-512" hashValue="fh/nWeD5jfelguDQEcmUc3DTSF9iUsKJ9tO7CIXXt+qG0qsSxmt0F3quSm24dQEtlsCXWDpdGE4ntb1tnEAyhQ==" saltValue="WW0ztACJOtbzdo829xsx8g==" spinCount="100000" sheet="1" objects="1" scenarios="1" selectLockedCells="1"/>
  <mergeCells count="13">
    <mergeCell ref="J2:J3"/>
    <mergeCell ref="A2:A3"/>
    <mergeCell ref="B2:B3"/>
    <mergeCell ref="C2:C3"/>
    <mergeCell ref="D2:D3"/>
    <mergeCell ref="E2:I2"/>
    <mergeCell ref="S2:S3"/>
    <mergeCell ref="K2:K3"/>
    <mergeCell ref="L2:L3"/>
    <mergeCell ref="M2:M3"/>
    <mergeCell ref="N2:N3"/>
    <mergeCell ref="O2:O3"/>
    <mergeCell ref="P2:R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7" orientation="landscape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37"/>
  <sheetViews>
    <sheetView topLeftCell="C1" zoomScale="85" zoomScaleNormal="85" workbookViewId="0">
      <pane ySplit="3" topLeftCell="A4" activePane="bottomLeft" state="frozen"/>
      <selection pane="bottomLeft" activeCell="I9" sqref="I9"/>
    </sheetView>
  </sheetViews>
  <sheetFormatPr defaultColWidth="8.7109375" defaultRowHeight="15" x14ac:dyDescent="0.25"/>
  <cols>
    <col min="1" max="1" width="4.42578125" style="1" customWidth="1"/>
    <col min="2" max="2" width="13.5703125" style="1" customWidth="1"/>
    <col min="3" max="3" width="7.7109375" style="1" customWidth="1"/>
    <col min="4" max="4" width="10.140625" style="1" customWidth="1"/>
    <col min="5" max="5" width="9.7109375" style="1" customWidth="1"/>
    <col min="6" max="6" width="9.28515625" style="1" customWidth="1"/>
    <col min="7" max="7" width="8.140625" style="1" customWidth="1"/>
    <col min="8" max="8" width="8.7109375" style="1" customWidth="1"/>
    <col min="9" max="9" width="8.5703125" style="1" customWidth="1"/>
    <col min="10" max="10" width="7.42578125" style="1" customWidth="1"/>
    <col min="11" max="11" width="8.42578125" style="1" customWidth="1"/>
    <col min="12" max="12" width="9.140625" style="1" customWidth="1"/>
    <col min="13" max="13" width="8.85546875" style="1" customWidth="1"/>
    <col min="14" max="14" width="8.7109375" style="1" customWidth="1"/>
    <col min="15" max="15" width="8.28515625" style="1" customWidth="1"/>
    <col min="16" max="16" width="10.28515625" style="1" customWidth="1"/>
    <col min="17" max="17" width="8.42578125" style="1" customWidth="1"/>
    <col min="18" max="18" width="8.28515625" style="1" customWidth="1"/>
    <col min="19" max="19" width="8.85546875" style="1" customWidth="1"/>
    <col min="20" max="20" width="9.7109375" style="1" customWidth="1"/>
    <col min="21" max="21" width="8.7109375" style="1" customWidth="1"/>
    <col min="22" max="22" width="8.28515625" style="1" customWidth="1"/>
    <col min="23" max="23" width="7.42578125" style="1" customWidth="1"/>
    <col min="24" max="25" width="8.7109375" style="1" customWidth="1"/>
    <col min="26" max="26" width="7.5703125" style="1" customWidth="1"/>
    <col min="27" max="27" width="7.7109375" style="1" customWidth="1"/>
    <col min="28" max="28" width="6.28515625" style="1" customWidth="1"/>
    <col min="29" max="29" width="6.5703125" style="1" customWidth="1"/>
    <col min="30" max="30" width="7.28515625" style="1" customWidth="1"/>
    <col min="31" max="31" width="6.42578125" style="1" customWidth="1"/>
    <col min="32" max="34" width="7.7109375" style="1" customWidth="1"/>
    <col min="35" max="35" width="7.5703125" style="1" customWidth="1"/>
    <col min="36" max="36" width="7" style="1" customWidth="1"/>
    <col min="37" max="40" width="8.7109375" style="1"/>
    <col min="41" max="41" width="10" style="1" customWidth="1"/>
    <col min="42" max="16384" width="8.7109375" style="1"/>
  </cols>
  <sheetData>
    <row r="1" spans="1:41" ht="16.5" thickBot="1" x14ac:dyDescent="0.3">
      <c r="B1" s="7"/>
      <c r="D1" s="29" t="s">
        <v>212</v>
      </c>
      <c r="E1" s="30"/>
      <c r="F1" s="30"/>
      <c r="G1" s="30"/>
      <c r="H1" s="30"/>
      <c r="V1" s="7"/>
      <c r="X1" s="7" t="str">
        <f>D1</f>
        <v>Novohradský seniorát - výdavky - rok 2021</v>
      </c>
    </row>
    <row r="2" spans="1:41" x14ac:dyDescent="0.25">
      <c r="A2" s="115" t="s">
        <v>3</v>
      </c>
      <c r="B2" s="117" t="s">
        <v>0</v>
      </c>
      <c r="C2" s="108" t="s">
        <v>37</v>
      </c>
      <c r="D2" s="108" t="s">
        <v>38</v>
      </c>
      <c r="E2" s="113" t="s">
        <v>36</v>
      </c>
      <c r="F2" s="114"/>
      <c r="G2" s="114"/>
      <c r="H2" s="114"/>
      <c r="I2" s="114"/>
      <c r="J2" s="114"/>
      <c r="K2" s="114"/>
      <c r="L2" s="114"/>
      <c r="M2" s="114"/>
      <c r="N2" s="108" t="s">
        <v>47</v>
      </c>
      <c r="O2" s="108" t="s">
        <v>48</v>
      </c>
      <c r="P2" s="108" t="s">
        <v>111</v>
      </c>
      <c r="Q2" s="108" t="s">
        <v>49</v>
      </c>
      <c r="R2" s="108" t="s">
        <v>50</v>
      </c>
      <c r="S2" s="108" t="s">
        <v>51</v>
      </c>
      <c r="T2" s="108" t="s">
        <v>52</v>
      </c>
      <c r="U2" s="108" t="s">
        <v>53</v>
      </c>
      <c r="V2" s="108" t="s">
        <v>54</v>
      </c>
      <c r="W2" s="108" t="s">
        <v>55</v>
      </c>
      <c r="X2" s="108" t="s">
        <v>56</v>
      </c>
      <c r="Y2" s="108" t="s">
        <v>57</v>
      </c>
      <c r="Z2" s="108" t="s">
        <v>58</v>
      </c>
      <c r="AA2" s="108" t="s">
        <v>59</v>
      </c>
      <c r="AB2" s="108" t="s">
        <v>60</v>
      </c>
      <c r="AC2" s="108" t="s">
        <v>61</v>
      </c>
      <c r="AD2" s="108" t="s">
        <v>62</v>
      </c>
      <c r="AE2" s="108" t="s">
        <v>63</v>
      </c>
      <c r="AF2" s="108" t="s">
        <v>64</v>
      </c>
      <c r="AG2" s="113" t="s">
        <v>2</v>
      </c>
      <c r="AH2" s="114"/>
      <c r="AI2" s="114"/>
      <c r="AJ2" s="114"/>
      <c r="AK2" s="108" t="s">
        <v>69</v>
      </c>
      <c r="AL2" s="108" t="s">
        <v>70</v>
      </c>
      <c r="AM2" s="110" t="s">
        <v>71</v>
      </c>
    </row>
    <row r="3" spans="1:41" ht="48.75" thickBot="1" x14ac:dyDescent="0.3">
      <c r="A3" s="116"/>
      <c r="B3" s="118"/>
      <c r="C3" s="112"/>
      <c r="D3" s="112"/>
      <c r="E3" s="19" t="s">
        <v>39</v>
      </c>
      <c r="F3" s="19" t="s">
        <v>40</v>
      </c>
      <c r="G3" s="19" t="s">
        <v>41</v>
      </c>
      <c r="H3" s="19" t="s">
        <v>79</v>
      </c>
      <c r="I3" s="19" t="s">
        <v>42</v>
      </c>
      <c r="J3" s="19" t="s">
        <v>43</v>
      </c>
      <c r="K3" s="19" t="s">
        <v>44</v>
      </c>
      <c r="L3" s="19" t="s">
        <v>45</v>
      </c>
      <c r="M3" s="19" t="s">
        <v>46</v>
      </c>
      <c r="N3" s="112"/>
      <c r="O3" s="109"/>
      <c r="P3" s="109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9" t="s">
        <v>65</v>
      </c>
      <c r="AH3" s="19" t="s">
        <v>66</v>
      </c>
      <c r="AI3" s="19" t="s">
        <v>67</v>
      </c>
      <c r="AJ3" s="19" t="s">
        <v>68</v>
      </c>
      <c r="AK3" s="112"/>
      <c r="AL3" s="109"/>
      <c r="AM3" s="111"/>
    </row>
    <row r="4" spans="1:41" ht="16.899999999999999" customHeight="1" x14ac:dyDescent="0.25">
      <c r="A4" s="25">
        <v>1</v>
      </c>
      <c r="B4" s="2" t="s">
        <v>80</v>
      </c>
      <c r="C4" s="31">
        <v>0</v>
      </c>
      <c r="D4" s="64">
        <f>SUM(E4:M4)</f>
        <v>2032</v>
      </c>
      <c r="E4" s="31">
        <v>460</v>
      </c>
      <c r="F4" s="31">
        <v>0</v>
      </c>
      <c r="G4" s="31">
        <v>294</v>
      </c>
      <c r="H4" s="31">
        <v>153</v>
      </c>
      <c r="I4" s="31">
        <v>177</v>
      </c>
      <c r="J4" s="31">
        <v>0</v>
      </c>
      <c r="K4" s="31">
        <v>0</v>
      </c>
      <c r="L4" s="31">
        <v>133</v>
      </c>
      <c r="M4" s="31">
        <v>815</v>
      </c>
      <c r="N4" s="31">
        <v>0</v>
      </c>
      <c r="O4" s="31">
        <v>0</v>
      </c>
      <c r="P4" s="64">
        <f>SUM(Q4:AD4)</f>
        <v>1361</v>
      </c>
      <c r="Q4" s="31">
        <v>394</v>
      </c>
      <c r="R4" s="31">
        <v>0</v>
      </c>
      <c r="S4" s="31">
        <v>3</v>
      </c>
      <c r="T4" s="31">
        <v>0</v>
      </c>
      <c r="U4" s="31">
        <v>20</v>
      </c>
      <c r="V4" s="31">
        <v>296</v>
      </c>
      <c r="W4" s="31">
        <v>24</v>
      </c>
      <c r="X4" s="31">
        <v>216</v>
      </c>
      <c r="Y4" s="31">
        <v>0</v>
      </c>
      <c r="Z4" s="31">
        <v>0</v>
      </c>
      <c r="AA4" s="31">
        <v>134</v>
      </c>
      <c r="AB4" s="31">
        <v>0</v>
      </c>
      <c r="AC4" s="31">
        <v>0</v>
      </c>
      <c r="AD4" s="31">
        <v>274</v>
      </c>
      <c r="AE4" s="31">
        <v>0</v>
      </c>
      <c r="AF4" s="64">
        <f>SUM(AG4:AJ4)</f>
        <v>1675</v>
      </c>
      <c r="AG4" s="31">
        <v>1330</v>
      </c>
      <c r="AH4" s="31">
        <v>0</v>
      </c>
      <c r="AI4" s="31">
        <v>345</v>
      </c>
      <c r="AJ4" s="31">
        <v>0</v>
      </c>
      <c r="AK4" s="65">
        <f>C4+D4+N4+O4+P4+AE4+AF4</f>
        <v>5068</v>
      </c>
      <c r="AL4" s="66">
        <f>Príjmy!S4</f>
        <v>24114</v>
      </c>
      <c r="AM4" s="67">
        <f>AL4-AK4</f>
        <v>19046</v>
      </c>
      <c r="AO4" s="18"/>
    </row>
    <row r="5" spans="1:41" ht="16.899999999999999" customHeight="1" x14ac:dyDescent="0.25">
      <c r="A5" s="4">
        <v>2</v>
      </c>
      <c r="B5" s="3" t="s">
        <v>81</v>
      </c>
      <c r="C5" s="38">
        <v>0</v>
      </c>
      <c r="D5" s="68">
        <f t="shared" ref="D5:D34" si="0">SUM(E5:M5)</f>
        <v>2177</v>
      </c>
      <c r="E5" s="38">
        <v>0</v>
      </c>
      <c r="F5" s="38">
        <v>2000</v>
      </c>
      <c r="G5" s="38">
        <v>0</v>
      </c>
      <c r="H5" s="38">
        <v>9</v>
      </c>
      <c r="I5" s="38">
        <v>0</v>
      </c>
      <c r="J5" s="38">
        <v>0</v>
      </c>
      <c r="K5" s="38">
        <v>0</v>
      </c>
      <c r="L5" s="38">
        <v>168</v>
      </c>
      <c r="M5" s="38">
        <v>0</v>
      </c>
      <c r="N5" s="38">
        <v>0</v>
      </c>
      <c r="O5" s="38">
        <v>0</v>
      </c>
      <c r="P5" s="68">
        <f t="shared" ref="P5:P34" si="1">SUM(Q5:AD5)</f>
        <v>710</v>
      </c>
      <c r="Q5" s="38">
        <v>107</v>
      </c>
      <c r="R5" s="38">
        <v>0</v>
      </c>
      <c r="S5" s="38">
        <v>10</v>
      </c>
      <c r="T5" s="38">
        <v>0</v>
      </c>
      <c r="U5" s="38">
        <v>0</v>
      </c>
      <c r="V5" s="38">
        <v>11</v>
      </c>
      <c r="W5" s="38">
        <v>0</v>
      </c>
      <c r="X5" s="38">
        <v>467</v>
      </c>
      <c r="Y5" s="38">
        <v>0</v>
      </c>
      <c r="Z5" s="38">
        <v>21</v>
      </c>
      <c r="AA5" s="38">
        <v>37</v>
      </c>
      <c r="AB5" s="38">
        <v>0</v>
      </c>
      <c r="AC5" s="38">
        <v>0</v>
      </c>
      <c r="AD5" s="38">
        <v>57</v>
      </c>
      <c r="AE5" s="38">
        <v>0</v>
      </c>
      <c r="AF5" s="68">
        <f t="shared" ref="AF5:AF34" si="2">SUM(AG5:AJ5)</f>
        <v>908</v>
      </c>
      <c r="AG5" s="38">
        <v>908</v>
      </c>
      <c r="AH5" s="38">
        <v>0</v>
      </c>
      <c r="AI5" s="38">
        <v>0</v>
      </c>
      <c r="AJ5" s="38">
        <v>0</v>
      </c>
      <c r="AK5" s="69">
        <f t="shared" ref="AK5:AK34" si="3">C5+D5+N5+O5+P5+AE5+AF5</f>
        <v>3795</v>
      </c>
      <c r="AL5" s="66">
        <f>Príjmy!S5</f>
        <v>2780</v>
      </c>
      <c r="AM5" s="70">
        <f t="shared" ref="AM5:AM34" si="4">AL5-AK5</f>
        <v>-1015</v>
      </c>
      <c r="AO5" s="18"/>
    </row>
    <row r="6" spans="1:41" ht="16.899999999999999" customHeight="1" x14ac:dyDescent="0.25">
      <c r="A6" s="4">
        <v>3</v>
      </c>
      <c r="B6" s="3" t="s">
        <v>82</v>
      </c>
      <c r="C6" s="38">
        <v>0</v>
      </c>
      <c r="D6" s="68">
        <f t="shared" si="0"/>
        <v>404</v>
      </c>
      <c r="E6" s="38">
        <v>140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264</v>
      </c>
      <c r="M6" s="38">
        <v>0</v>
      </c>
      <c r="N6" s="38">
        <v>0</v>
      </c>
      <c r="O6" s="38">
        <v>0</v>
      </c>
      <c r="P6" s="68">
        <f t="shared" si="1"/>
        <v>2201</v>
      </c>
      <c r="Q6" s="38">
        <v>132</v>
      </c>
      <c r="R6" s="38">
        <v>0</v>
      </c>
      <c r="S6" s="38">
        <v>74</v>
      </c>
      <c r="T6" s="38">
        <v>12</v>
      </c>
      <c r="U6" s="38">
        <v>0</v>
      </c>
      <c r="V6" s="38">
        <v>0</v>
      </c>
      <c r="W6" s="38">
        <v>7</v>
      </c>
      <c r="X6" s="38">
        <v>626</v>
      </c>
      <c r="Y6" s="38">
        <v>624</v>
      </c>
      <c r="Z6" s="38">
        <v>481</v>
      </c>
      <c r="AA6" s="38">
        <v>128</v>
      </c>
      <c r="AB6" s="38">
        <v>0</v>
      </c>
      <c r="AC6" s="38">
        <v>0</v>
      </c>
      <c r="AD6" s="38">
        <v>117</v>
      </c>
      <c r="AE6" s="38">
        <v>0</v>
      </c>
      <c r="AF6" s="68">
        <f t="shared" si="2"/>
        <v>558</v>
      </c>
      <c r="AG6" s="38">
        <v>558</v>
      </c>
      <c r="AH6" s="38">
        <v>0</v>
      </c>
      <c r="AI6" s="38">
        <v>0</v>
      </c>
      <c r="AJ6" s="38">
        <v>0</v>
      </c>
      <c r="AK6" s="69">
        <f t="shared" si="3"/>
        <v>3163</v>
      </c>
      <c r="AL6" s="66">
        <f>Príjmy!S6</f>
        <v>5679</v>
      </c>
      <c r="AM6" s="70">
        <f t="shared" si="4"/>
        <v>2516</v>
      </c>
      <c r="AO6" s="18"/>
    </row>
    <row r="7" spans="1:41" ht="16.899999999999999" customHeight="1" x14ac:dyDescent="0.25">
      <c r="A7" s="4">
        <v>4</v>
      </c>
      <c r="B7" s="3" t="s">
        <v>83</v>
      </c>
      <c r="C7" s="38">
        <v>0</v>
      </c>
      <c r="D7" s="68">
        <f t="shared" si="0"/>
        <v>849</v>
      </c>
      <c r="E7" s="38">
        <v>0</v>
      </c>
      <c r="F7" s="38">
        <v>0</v>
      </c>
      <c r="G7" s="38">
        <v>0</v>
      </c>
      <c r="H7" s="38">
        <v>84</v>
      </c>
      <c r="I7" s="38">
        <v>280</v>
      </c>
      <c r="J7" s="38">
        <v>0</v>
      </c>
      <c r="K7" s="38">
        <v>0</v>
      </c>
      <c r="L7" s="38">
        <v>293</v>
      </c>
      <c r="M7" s="38">
        <v>192</v>
      </c>
      <c r="N7" s="38">
        <v>0</v>
      </c>
      <c r="O7" s="38">
        <v>0</v>
      </c>
      <c r="P7" s="68">
        <f t="shared" si="1"/>
        <v>2547</v>
      </c>
      <c r="Q7" s="38">
        <v>261</v>
      </c>
      <c r="R7" s="38">
        <v>0</v>
      </c>
      <c r="S7" s="38">
        <v>41</v>
      </c>
      <c r="T7" s="38">
        <v>0</v>
      </c>
      <c r="U7" s="38">
        <v>9</v>
      </c>
      <c r="V7" s="38">
        <v>0</v>
      </c>
      <c r="W7" s="38">
        <v>0</v>
      </c>
      <c r="X7" s="38">
        <v>401</v>
      </c>
      <c r="Y7" s="38">
        <v>1681</v>
      </c>
      <c r="Z7" s="38">
        <v>0</v>
      </c>
      <c r="AA7" s="38">
        <v>154</v>
      </c>
      <c r="AB7" s="38">
        <v>0</v>
      </c>
      <c r="AC7" s="38">
        <v>0</v>
      </c>
      <c r="AD7" s="38">
        <v>0</v>
      </c>
      <c r="AE7" s="38">
        <v>0</v>
      </c>
      <c r="AF7" s="68">
        <f t="shared" si="2"/>
        <v>2154</v>
      </c>
      <c r="AG7" s="38">
        <v>2079</v>
      </c>
      <c r="AH7" s="38">
        <v>25</v>
      </c>
      <c r="AI7" s="38">
        <v>50</v>
      </c>
      <c r="AJ7" s="38">
        <v>0</v>
      </c>
      <c r="AK7" s="69">
        <f t="shared" si="3"/>
        <v>5550</v>
      </c>
      <c r="AL7" s="66">
        <f>Príjmy!S7</f>
        <v>5575</v>
      </c>
      <c r="AM7" s="70">
        <f t="shared" si="4"/>
        <v>25</v>
      </c>
      <c r="AO7" s="18"/>
    </row>
    <row r="8" spans="1:41" ht="16.899999999999999" customHeight="1" x14ac:dyDescent="0.25">
      <c r="A8" s="4">
        <v>5</v>
      </c>
      <c r="B8" s="3" t="s">
        <v>84</v>
      </c>
      <c r="C8" s="38">
        <v>0</v>
      </c>
      <c r="D8" s="68">
        <f t="shared" si="0"/>
        <v>4106</v>
      </c>
      <c r="E8" s="38">
        <v>919</v>
      </c>
      <c r="F8" s="38">
        <v>0</v>
      </c>
      <c r="G8" s="38">
        <v>0</v>
      </c>
      <c r="H8" s="38">
        <v>441</v>
      </c>
      <c r="I8" s="38">
        <v>837</v>
      </c>
      <c r="J8" s="38">
        <v>0</v>
      </c>
      <c r="K8" s="38">
        <v>0</v>
      </c>
      <c r="L8" s="38">
        <v>900</v>
      </c>
      <c r="M8" s="38">
        <v>1009</v>
      </c>
      <c r="N8" s="38">
        <v>0</v>
      </c>
      <c r="O8" s="38">
        <v>0</v>
      </c>
      <c r="P8" s="68">
        <f t="shared" si="1"/>
        <v>5207</v>
      </c>
      <c r="Q8" s="38">
        <v>22</v>
      </c>
      <c r="R8" s="38">
        <v>0</v>
      </c>
      <c r="S8" s="38">
        <v>236</v>
      </c>
      <c r="T8" s="38">
        <v>0</v>
      </c>
      <c r="U8" s="38">
        <v>529</v>
      </c>
      <c r="V8" s="38">
        <v>221</v>
      </c>
      <c r="W8" s="38">
        <v>176</v>
      </c>
      <c r="X8" s="38">
        <v>1298</v>
      </c>
      <c r="Y8" s="38">
        <v>1497</v>
      </c>
      <c r="Z8" s="38">
        <v>976</v>
      </c>
      <c r="AA8" s="38">
        <v>182</v>
      </c>
      <c r="AB8" s="38">
        <v>0</v>
      </c>
      <c r="AC8" s="38">
        <v>0</v>
      </c>
      <c r="AD8" s="38">
        <v>70</v>
      </c>
      <c r="AE8" s="38">
        <v>0</v>
      </c>
      <c r="AF8" s="68">
        <f t="shared" si="2"/>
        <v>7858</v>
      </c>
      <c r="AG8" s="38">
        <v>7165</v>
      </c>
      <c r="AH8" s="38">
        <v>0</v>
      </c>
      <c r="AI8" s="38">
        <v>693</v>
      </c>
      <c r="AJ8" s="38">
        <v>0</v>
      </c>
      <c r="AK8" s="69">
        <f t="shared" si="3"/>
        <v>17171</v>
      </c>
      <c r="AL8" s="66">
        <f>Príjmy!S8</f>
        <v>17913</v>
      </c>
      <c r="AM8" s="70">
        <f t="shared" si="4"/>
        <v>742</v>
      </c>
      <c r="AO8" s="18"/>
    </row>
    <row r="9" spans="1:41" ht="16.899999999999999" customHeight="1" x14ac:dyDescent="0.25">
      <c r="A9" s="4">
        <v>6</v>
      </c>
      <c r="B9" s="3" t="s">
        <v>85</v>
      </c>
      <c r="C9" s="38">
        <v>0</v>
      </c>
      <c r="D9" s="68">
        <f t="shared" si="0"/>
        <v>717</v>
      </c>
      <c r="E9" s="38">
        <v>107</v>
      </c>
      <c r="F9" s="38">
        <v>0</v>
      </c>
      <c r="G9" s="38">
        <v>145</v>
      </c>
      <c r="H9" s="38">
        <v>32</v>
      </c>
      <c r="I9" s="38">
        <v>146</v>
      </c>
      <c r="J9" s="38">
        <v>0</v>
      </c>
      <c r="K9" s="38">
        <v>0</v>
      </c>
      <c r="L9" s="38">
        <v>269</v>
      </c>
      <c r="M9" s="38">
        <v>18</v>
      </c>
      <c r="N9" s="38">
        <v>0</v>
      </c>
      <c r="O9" s="38">
        <v>0</v>
      </c>
      <c r="P9" s="68">
        <f t="shared" si="1"/>
        <v>1631</v>
      </c>
      <c r="Q9" s="38">
        <v>314</v>
      </c>
      <c r="R9" s="38">
        <v>0</v>
      </c>
      <c r="S9" s="38">
        <v>8</v>
      </c>
      <c r="T9" s="38">
        <v>0</v>
      </c>
      <c r="U9" s="38">
        <v>0</v>
      </c>
      <c r="V9" s="38">
        <v>37</v>
      </c>
      <c r="W9" s="38">
        <v>27</v>
      </c>
      <c r="X9" s="38">
        <v>549</v>
      </c>
      <c r="Y9" s="38">
        <v>173</v>
      </c>
      <c r="Z9" s="38">
        <v>356</v>
      </c>
      <c r="AA9" s="38">
        <v>50</v>
      </c>
      <c r="AB9" s="38">
        <v>0</v>
      </c>
      <c r="AC9" s="38">
        <v>0</v>
      </c>
      <c r="AD9" s="38">
        <v>117</v>
      </c>
      <c r="AE9" s="38">
        <v>0</v>
      </c>
      <c r="AF9" s="68">
        <f t="shared" si="2"/>
        <v>2239</v>
      </c>
      <c r="AG9" s="38">
        <v>2239</v>
      </c>
      <c r="AH9" s="38">
        <v>0</v>
      </c>
      <c r="AI9" s="38">
        <v>0</v>
      </c>
      <c r="AJ9" s="38">
        <v>0</v>
      </c>
      <c r="AK9" s="69">
        <f t="shared" si="3"/>
        <v>4587</v>
      </c>
      <c r="AL9" s="66">
        <f>Príjmy!S9</f>
        <v>6649</v>
      </c>
      <c r="AM9" s="70">
        <f t="shared" si="4"/>
        <v>2062</v>
      </c>
      <c r="AO9" s="18"/>
    </row>
    <row r="10" spans="1:41" ht="16.899999999999999" customHeight="1" x14ac:dyDescent="0.25">
      <c r="A10" s="4">
        <v>7</v>
      </c>
      <c r="B10" s="3" t="s">
        <v>86</v>
      </c>
      <c r="C10" s="38">
        <v>0</v>
      </c>
      <c r="D10" s="68">
        <f t="shared" si="0"/>
        <v>2226</v>
      </c>
      <c r="E10" s="38">
        <v>1961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252</v>
      </c>
      <c r="M10" s="38">
        <v>13</v>
      </c>
      <c r="N10" s="38">
        <v>0</v>
      </c>
      <c r="O10" s="38">
        <v>0</v>
      </c>
      <c r="P10" s="68">
        <f t="shared" si="1"/>
        <v>1214</v>
      </c>
      <c r="Q10" s="38">
        <v>493</v>
      </c>
      <c r="R10" s="38">
        <v>19</v>
      </c>
      <c r="S10" s="38">
        <v>0</v>
      </c>
      <c r="T10" s="38">
        <v>0</v>
      </c>
      <c r="U10" s="38">
        <v>7</v>
      </c>
      <c r="V10" s="38">
        <v>0</v>
      </c>
      <c r="W10" s="38">
        <v>0</v>
      </c>
      <c r="X10" s="38">
        <v>414</v>
      </c>
      <c r="Y10" s="38">
        <v>0</v>
      </c>
      <c r="Z10" s="38">
        <v>195</v>
      </c>
      <c r="AA10" s="38">
        <v>27</v>
      </c>
      <c r="AB10" s="38">
        <v>0</v>
      </c>
      <c r="AC10" s="38">
        <v>0</v>
      </c>
      <c r="AD10" s="38">
        <v>59</v>
      </c>
      <c r="AE10" s="38">
        <v>0</v>
      </c>
      <c r="AF10" s="68">
        <f t="shared" si="2"/>
        <v>366</v>
      </c>
      <c r="AG10" s="38">
        <v>306</v>
      </c>
      <c r="AH10" s="38">
        <v>0</v>
      </c>
      <c r="AI10" s="38">
        <v>60</v>
      </c>
      <c r="AJ10" s="38">
        <v>0</v>
      </c>
      <c r="AK10" s="69">
        <f t="shared" si="3"/>
        <v>3806</v>
      </c>
      <c r="AL10" s="66">
        <f>Príjmy!S10</f>
        <v>3462</v>
      </c>
      <c r="AM10" s="70">
        <f t="shared" si="4"/>
        <v>-344</v>
      </c>
      <c r="AO10" s="18"/>
    </row>
    <row r="11" spans="1:41" ht="16.899999999999999" customHeight="1" x14ac:dyDescent="0.25">
      <c r="A11" s="4">
        <v>8</v>
      </c>
      <c r="B11" s="3" t="s">
        <v>87</v>
      </c>
      <c r="C11" s="38">
        <v>0</v>
      </c>
      <c r="D11" s="68">
        <f t="shared" si="0"/>
        <v>944</v>
      </c>
      <c r="E11" s="38">
        <v>0</v>
      </c>
      <c r="F11" s="38">
        <v>0</v>
      </c>
      <c r="G11" s="38">
        <v>720</v>
      </c>
      <c r="H11" s="38">
        <v>20</v>
      </c>
      <c r="I11" s="38">
        <v>0</v>
      </c>
      <c r="J11" s="38">
        <v>0</v>
      </c>
      <c r="K11" s="38">
        <v>0</v>
      </c>
      <c r="L11" s="38">
        <v>199</v>
      </c>
      <c r="M11" s="38">
        <v>5</v>
      </c>
      <c r="N11" s="38">
        <v>0</v>
      </c>
      <c r="O11" s="38">
        <v>0</v>
      </c>
      <c r="P11" s="68">
        <f t="shared" si="1"/>
        <v>1177</v>
      </c>
      <c r="Q11" s="38">
        <v>176</v>
      </c>
      <c r="R11" s="38">
        <v>0</v>
      </c>
      <c r="S11" s="38">
        <v>0</v>
      </c>
      <c r="T11" s="38">
        <v>0</v>
      </c>
      <c r="U11" s="38">
        <v>0</v>
      </c>
      <c r="V11" s="38">
        <v>2</v>
      </c>
      <c r="W11" s="38">
        <v>0</v>
      </c>
      <c r="X11" s="38">
        <v>489</v>
      </c>
      <c r="Y11" s="38">
        <v>0</v>
      </c>
      <c r="Z11" s="38">
        <v>0</v>
      </c>
      <c r="AA11" s="38">
        <v>321</v>
      </c>
      <c r="AB11" s="38">
        <v>0</v>
      </c>
      <c r="AC11" s="38">
        <v>0</v>
      </c>
      <c r="AD11" s="38">
        <v>189</v>
      </c>
      <c r="AE11" s="38">
        <v>0</v>
      </c>
      <c r="AF11" s="68">
        <f t="shared" si="2"/>
        <v>1067</v>
      </c>
      <c r="AG11" s="38">
        <v>579</v>
      </c>
      <c r="AH11" s="38">
        <v>488</v>
      </c>
      <c r="AI11" s="38">
        <v>0</v>
      </c>
      <c r="AJ11" s="38">
        <v>0</v>
      </c>
      <c r="AK11" s="69">
        <f t="shared" si="3"/>
        <v>3188</v>
      </c>
      <c r="AL11" s="66">
        <f>Príjmy!S11</f>
        <v>3334</v>
      </c>
      <c r="AM11" s="70">
        <f t="shared" si="4"/>
        <v>146</v>
      </c>
      <c r="AO11" s="18"/>
    </row>
    <row r="12" spans="1:41" ht="16.899999999999999" customHeight="1" x14ac:dyDescent="0.25">
      <c r="A12" s="4">
        <v>9</v>
      </c>
      <c r="B12" s="3" t="s">
        <v>88</v>
      </c>
      <c r="C12" s="38">
        <v>0</v>
      </c>
      <c r="D12" s="68">
        <f t="shared" si="0"/>
        <v>15302</v>
      </c>
      <c r="E12" s="38">
        <v>15209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40</v>
      </c>
      <c r="M12" s="38">
        <v>53</v>
      </c>
      <c r="N12" s="38">
        <v>0</v>
      </c>
      <c r="O12" s="38">
        <v>0</v>
      </c>
      <c r="P12" s="68">
        <f t="shared" si="1"/>
        <v>1182</v>
      </c>
      <c r="Q12" s="38">
        <v>127</v>
      </c>
      <c r="R12" s="38">
        <v>0</v>
      </c>
      <c r="S12" s="38">
        <v>0</v>
      </c>
      <c r="T12" s="38">
        <v>0</v>
      </c>
      <c r="U12" s="38">
        <v>0</v>
      </c>
      <c r="V12" s="38">
        <v>98</v>
      </c>
      <c r="W12" s="38">
        <v>0</v>
      </c>
      <c r="X12" s="38">
        <v>513</v>
      </c>
      <c r="Y12" s="38">
        <v>0</v>
      </c>
      <c r="Z12" s="38">
        <v>60</v>
      </c>
      <c r="AA12" s="38">
        <v>255</v>
      </c>
      <c r="AB12" s="38">
        <v>0</v>
      </c>
      <c r="AC12" s="38">
        <v>0</v>
      </c>
      <c r="AD12" s="38">
        <v>129</v>
      </c>
      <c r="AE12" s="38">
        <v>0</v>
      </c>
      <c r="AF12" s="68">
        <f t="shared" si="2"/>
        <v>510</v>
      </c>
      <c r="AG12" s="38">
        <v>510</v>
      </c>
      <c r="AH12" s="38">
        <v>0</v>
      </c>
      <c r="AI12" s="38">
        <v>0</v>
      </c>
      <c r="AJ12" s="38">
        <v>0</v>
      </c>
      <c r="AK12" s="69">
        <f t="shared" si="3"/>
        <v>16994</v>
      </c>
      <c r="AL12" s="66">
        <f>Príjmy!S12</f>
        <v>2278</v>
      </c>
      <c r="AM12" s="70">
        <f t="shared" si="4"/>
        <v>-14716</v>
      </c>
      <c r="AO12" s="18"/>
    </row>
    <row r="13" spans="1:41" ht="16.899999999999999" customHeight="1" x14ac:dyDescent="0.25">
      <c r="A13" s="4">
        <v>10</v>
      </c>
      <c r="B13" s="3" t="s">
        <v>89</v>
      </c>
      <c r="C13" s="38">
        <v>0</v>
      </c>
      <c r="D13" s="68">
        <f t="shared" si="0"/>
        <v>13140</v>
      </c>
      <c r="E13" s="38">
        <v>11943</v>
      </c>
      <c r="F13" s="38">
        <v>0</v>
      </c>
      <c r="G13" s="38">
        <v>0</v>
      </c>
      <c r="H13" s="38">
        <v>0</v>
      </c>
      <c r="I13" s="38">
        <v>525</v>
      </c>
      <c r="J13" s="38">
        <v>0</v>
      </c>
      <c r="K13" s="38">
        <v>0</v>
      </c>
      <c r="L13" s="38">
        <v>546</v>
      </c>
      <c r="M13" s="38">
        <v>126</v>
      </c>
      <c r="N13" s="38">
        <v>0</v>
      </c>
      <c r="O13" s="38">
        <v>0</v>
      </c>
      <c r="P13" s="68">
        <f t="shared" si="1"/>
        <v>7048</v>
      </c>
      <c r="Q13" s="38">
        <v>574</v>
      </c>
      <c r="R13" s="38">
        <v>0</v>
      </c>
      <c r="S13" s="38">
        <v>46</v>
      </c>
      <c r="T13" s="38">
        <v>0</v>
      </c>
      <c r="U13" s="38">
        <v>244</v>
      </c>
      <c r="V13" s="38">
        <v>880</v>
      </c>
      <c r="W13" s="38">
        <v>117</v>
      </c>
      <c r="X13" s="38">
        <v>2138</v>
      </c>
      <c r="Y13" s="38">
        <v>2203</v>
      </c>
      <c r="Z13" s="38">
        <v>567</v>
      </c>
      <c r="AA13" s="38">
        <v>167</v>
      </c>
      <c r="AB13" s="38">
        <v>0</v>
      </c>
      <c r="AC13" s="38">
        <v>0</v>
      </c>
      <c r="AD13" s="38">
        <v>112</v>
      </c>
      <c r="AE13" s="38">
        <v>0</v>
      </c>
      <c r="AF13" s="68">
        <f t="shared" si="2"/>
        <v>4926</v>
      </c>
      <c r="AG13" s="38">
        <v>4884</v>
      </c>
      <c r="AH13" s="38">
        <v>0</v>
      </c>
      <c r="AI13" s="38">
        <v>42</v>
      </c>
      <c r="AJ13" s="38">
        <v>0</v>
      </c>
      <c r="AK13" s="69">
        <f t="shared" si="3"/>
        <v>25114</v>
      </c>
      <c r="AL13" s="66">
        <f>Príjmy!S13</f>
        <v>33934</v>
      </c>
      <c r="AM13" s="70">
        <f t="shared" si="4"/>
        <v>8820</v>
      </c>
      <c r="AO13" s="18"/>
    </row>
    <row r="14" spans="1:41" ht="16.899999999999999" customHeight="1" x14ac:dyDescent="0.25">
      <c r="A14" s="4">
        <v>11</v>
      </c>
      <c r="B14" s="3" t="s">
        <v>90</v>
      </c>
      <c r="C14" s="38">
        <v>0</v>
      </c>
      <c r="D14" s="68">
        <f t="shared" si="0"/>
        <v>6510</v>
      </c>
      <c r="E14" s="38">
        <v>5984</v>
      </c>
      <c r="F14" s="38">
        <v>0</v>
      </c>
      <c r="G14" s="38">
        <v>0</v>
      </c>
      <c r="H14" s="38">
        <v>42</v>
      </c>
      <c r="I14" s="38">
        <v>220</v>
      </c>
      <c r="J14" s="38">
        <v>0</v>
      </c>
      <c r="K14" s="38">
        <v>0</v>
      </c>
      <c r="L14" s="38">
        <v>30</v>
      </c>
      <c r="M14" s="38">
        <v>234</v>
      </c>
      <c r="N14" s="38">
        <v>0</v>
      </c>
      <c r="O14" s="38">
        <v>0</v>
      </c>
      <c r="P14" s="68">
        <f t="shared" si="1"/>
        <v>2587</v>
      </c>
      <c r="Q14" s="38">
        <v>377</v>
      </c>
      <c r="R14" s="38">
        <v>0</v>
      </c>
      <c r="S14" s="38">
        <v>129</v>
      </c>
      <c r="T14" s="38">
        <v>0</v>
      </c>
      <c r="U14" s="38">
        <v>0</v>
      </c>
      <c r="V14" s="38">
        <v>630</v>
      </c>
      <c r="W14" s="38">
        <v>158</v>
      </c>
      <c r="X14" s="38">
        <v>-104</v>
      </c>
      <c r="Y14" s="38">
        <v>774</v>
      </c>
      <c r="Z14" s="38">
        <v>346</v>
      </c>
      <c r="AA14" s="38">
        <v>82</v>
      </c>
      <c r="AB14" s="38">
        <v>0</v>
      </c>
      <c r="AC14" s="38">
        <v>0</v>
      </c>
      <c r="AD14" s="38">
        <v>195</v>
      </c>
      <c r="AE14" s="38">
        <v>0</v>
      </c>
      <c r="AF14" s="68">
        <f t="shared" si="2"/>
        <v>2799</v>
      </c>
      <c r="AG14" s="38">
        <v>2799</v>
      </c>
      <c r="AH14" s="38">
        <v>0</v>
      </c>
      <c r="AI14" s="38">
        <v>0</v>
      </c>
      <c r="AJ14" s="38">
        <v>0</v>
      </c>
      <c r="AK14" s="69">
        <f t="shared" si="3"/>
        <v>11896</v>
      </c>
      <c r="AL14" s="66">
        <f>Príjmy!S14</f>
        <v>11105</v>
      </c>
      <c r="AM14" s="70">
        <f t="shared" si="4"/>
        <v>-791</v>
      </c>
      <c r="AO14" s="18"/>
    </row>
    <row r="15" spans="1:41" ht="16.899999999999999" customHeight="1" x14ac:dyDescent="0.25">
      <c r="A15" s="4">
        <v>12</v>
      </c>
      <c r="B15" s="3" t="s">
        <v>91</v>
      </c>
      <c r="C15" s="38">
        <v>0</v>
      </c>
      <c r="D15" s="68">
        <f t="shared" si="0"/>
        <v>9911</v>
      </c>
      <c r="E15" s="38">
        <v>9557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256</v>
      </c>
      <c r="M15" s="38">
        <v>98</v>
      </c>
      <c r="N15" s="38">
        <v>0</v>
      </c>
      <c r="O15" s="38">
        <v>0</v>
      </c>
      <c r="P15" s="68">
        <f t="shared" si="1"/>
        <v>1261</v>
      </c>
      <c r="Q15" s="38">
        <v>265</v>
      </c>
      <c r="R15" s="38">
        <v>0</v>
      </c>
      <c r="S15" s="38">
        <v>12</v>
      </c>
      <c r="T15" s="38">
        <v>6</v>
      </c>
      <c r="U15" s="38">
        <v>58</v>
      </c>
      <c r="V15" s="38">
        <v>176</v>
      </c>
      <c r="W15" s="38">
        <v>4</v>
      </c>
      <c r="X15" s="38">
        <v>536</v>
      </c>
      <c r="Y15" s="38">
        <v>0</v>
      </c>
      <c r="Z15" s="38">
        <v>204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68">
        <f t="shared" si="2"/>
        <v>1660</v>
      </c>
      <c r="AG15" s="38">
        <v>1060</v>
      </c>
      <c r="AH15" s="38">
        <v>600</v>
      </c>
      <c r="AI15" s="38">
        <v>0</v>
      </c>
      <c r="AJ15" s="38">
        <v>0</v>
      </c>
      <c r="AK15" s="69">
        <f t="shared" si="3"/>
        <v>12832</v>
      </c>
      <c r="AL15" s="66">
        <f>Príjmy!S15</f>
        <v>12413</v>
      </c>
      <c r="AM15" s="70">
        <f t="shared" si="4"/>
        <v>-419</v>
      </c>
      <c r="AO15" s="18"/>
    </row>
    <row r="16" spans="1:41" ht="16.899999999999999" customHeight="1" x14ac:dyDescent="0.25">
      <c r="A16" s="4">
        <v>13</v>
      </c>
      <c r="B16" s="3" t="s">
        <v>92</v>
      </c>
      <c r="C16" s="38">
        <v>485</v>
      </c>
      <c r="D16" s="68">
        <f t="shared" si="0"/>
        <v>58045</v>
      </c>
      <c r="E16" s="38">
        <v>54254</v>
      </c>
      <c r="F16" s="38">
        <v>0</v>
      </c>
      <c r="G16" s="38">
        <v>1053</v>
      </c>
      <c r="H16" s="38">
        <v>0</v>
      </c>
      <c r="I16" s="38">
        <v>637</v>
      </c>
      <c r="J16" s="38">
        <v>1017</v>
      </c>
      <c r="K16" s="38">
        <v>50</v>
      </c>
      <c r="L16" s="38">
        <v>825</v>
      </c>
      <c r="M16" s="38">
        <v>209</v>
      </c>
      <c r="N16" s="38">
        <v>717</v>
      </c>
      <c r="O16" s="38">
        <v>8</v>
      </c>
      <c r="P16" s="68">
        <f t="shared" si="1"/>
        <v>6278</v>
      </c>
      <c r="Q16" s="38">
        <v>950</v>
      </c>
      <c r="R16" s="38">
        <v>0</v>
      </c>
      <c r="S16" s="38">
        <v>15</v>
      </c>
      <c r="T16" s="38">
        <v>7</v>
      </c>
      <c r="U16" s="38">
        <v>37</v>
      </c>
      <c r="V16" s="38">
        <v>715</v>
      </c>
      <c r="W16" s="38">
        <v>565</v>
      </c>
      <c r="X16" s="38">
        <v>3230</v>
      </c>
      <c r="Y16" s="38">
        <v>1907</v>
      </c>
      <c r="Z16" s="38">
        <v>-4499</v>
      </c>
      <c r="AA16" s="38">
        <v>2917</v>
      </c>
      <c r="AB16" s="38">
        <v>0</v>
      </c>
      <c r="AC16" s="38">
        <v>0</v>
      </c>
      <c r="AD16" s="38">
        <v>434</v>
      </c>
      <c r="AE16" s="38">
        <v>0</v>
      </c>
      <c r="AF16" s="68">
        <f t="shared" si="2"/>
        <v>12577</v>
      </c>
      <c r="AG16" s="38">
        <v>12577</v>
      </c>
      <c r="AH16" s="38">
        <v>0</v>
      </c>
      <c r="AI16" s="38">
        <v>0</v>
      </c>
      <c r="AJ16" s="38">
        <v>0</v>
      </c>
      <c r="AK16" s="69">
        <f t="shared" si="3"/>
        <v>78110</v>
      </c>
      <c r="AL16" s="66">
        <f>Príjmy!S16</f>
        <v>93070</v>
      </c>
      <c r="AM16" s="70">
        <f t="shared" si="4"/>
        <v>14960</v>
      </c>
      <c r="AO16" s="18"/>
    </row>
    <row r="17" spans="1:41" ht="16.899999999999999" customHeight="1" x14ac:dyDescent="0.25">
      <c r="A17" s="4">
        <v>14</v>
      </c>
      <c r="B17" s="3" t="s">
        <v>93</v>
      </c>
      <c r="C17" s="38">
        <v>0</v>
      </c>
      <c r="D17" s="68">
        <f t="shared" si="0"/>
        <v>7474</v>
      </c>
      <c r="E17" s="38">
        <v>2000</v>
      </c>
      <c r="F17" s="38">
        <v>1981</v>
      </c>
      <c r="G17" s="38">
        <v>0</v>
      </c>
      <c r="H17" s="38">
        <v>317</v>
      </c>
      <c r="I17" s="38">
        <v>430</v>
      </c>
      <c r="J17" s="38">
        <v>0</v>
      </c>
      <c r="K17" s="38">
        <v>0</v>
      </c>
      <c r="L17" s="38">
        <v>249</v>
      </c>
      <c r="M17" s="38">
        <v>2497</v>
      </c>
      <c r="N17" s="38">
        <v>0</v>
      </c>
      <c r="O17" s="38">
        <v>0</v>
      </c>
      <c r="P17" s="68">
        <f t="shared" si="1"/>
        <v>3394</v>
      </c>
      <c r="Q17" s="38">
        <v>339</v>
      </c>
      <c r="R17" s="38">
        <v>0</v>
      </c>
      <c r="S17" s="38">
        <v>133</v>
      </c>
      <c r="T17" s="38">
        <v>0</v>
      </c>
      <c r="U17" s="38">
        <v>0</v>
      </c>
      <c r="V17" s="38">
        <v>575</v>
      </c>
      <c r="W17" s="38">
        <v>102</v>
      </c>
      <c r="X17" s="38">
        <v>1745</v>
      </c>
      <c r="Y17" s="38">
        <v>206</v>
      </c>
      <c r="Z17" s="38">
        <v>121</v>
      </c>
      <c r="AA17" s="38">
        <v>0</v>
      </c>
      <c r="AB17" s="38">
        <v>0</v>
      </c>
      <c r="AC17" s="38">
        <v>0</v>
      </c>
      <c r="AD17" s="38">
        <v>173</v>
      </c>
      <c r="AE17" s="38">
        <v>0</v>
      </c>
      <c r="AF17" s="68">
        <f t="shared" si="2"/>
        <v>1886</v>
      </c>
      <c r="AG17" s="38">
        <v>1886</v>
      </c>
      <c r="AH17" s="38">
        <v>0</v>
      </c>
      <c r="AI17" s="38">
        <v>0</v>
      </c>
      <c r="AJ17" s="38">
        <v>0</v>
      </c>
      <c r="AK17" s="69">
        <f t="shared" si="3"/>
        <v>12754</v>
      </c>
      <c r="AL17" s="66">
        <f>Príjmy!S17</f>
        <v>14626</v>
      </c>
      <c r="AM17" s="70">
        <f t="shared" si="4"/>
        <v>1872</v>
      </c>
      <c r="AO17" s="18"/>
    </row>
    <row r="18" spans="1:41" ht="16.899999999999999" customHeight="1" x14ac:dyDescent="0.25">
      <c r="A18" s="4">
        <v>15</v>
      </c>
      <c r="B18" s="3" t="s">
        <v>94</v>
      </c>
      <c r="C18" s="38">
        <v>0</v>
      </c>
      <c r="D18" s="68">
        <f t="shared" si="0"/>
        <v>8440</v>
      </c>
      <c r="E18" s="38">
        <v>1350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401</v>
      </c>
      <c r="M18" s="38">
        <v>6689</v>
      </c>
      <c r="N18" s="38">
        <v>0</v>
      </c>
      <c r="O18" s="38">
        <v>0</v>
      </c>
      <c r="P18" s="68">
        <f t="shared" si="1"/>
        <v>9355</v>
      </c>
      <c r="Q18" s="38">
        <v>284</v>
      </c>
      <c r="R18" s="38">
        <v>0</v>
      </c>
      <c r="S18" s="38">
        <v>0</v>
      </c>
      <c r="T18" s="38">
        <v>0</v>
      </c>
      <c r="U18" s="38">
        <v>0</v>
      </c>
      <c r="V18" s="38">
        <v>109</v>
      </c>
      <c r="W18" s="38">
        <v>8203</v>
      </c>
      <c r="X18" s="38">
        <v>0</v>
      </c>
      <c r="Y18" s="38">
        <v>638</v>
      </c>
      <c r="Z18" s="38">
        <v>0</v>
      </c>
      <c r="AA18" s="38">
        <v>0</v>
      </c>
      <c r="AB18" s="38">
        <v>0</v>
      </c>
      <c r="AC18" s="38">
        <v>0</v>
      </c>
      <c r="AD18" s="38">
        <v>121</v>
      </c>
      <c r="AE18" s="38">
        <v>0</v>
      </c>
      <c r="AF18" s="68">
        <f t="shared" si="2"/>
        <v>1901</v>
      </c>
      <c r="AG18" s="38">
        <v>1151</v>
      </c>
      <c r="AH18" s="38">
        <v>750</v>
      </c>
      <c r="AI18" s="38">
        <v>0</v>
      </c>
      <c r="AJ18" s="38">
        <v>0</v>
      </c>
      <c r="AK18" s="69">
        <f t="shared" si="3"/>
        <v>19696</v>
      </c>
      <c r="AL18" s="66">
        <f>Príjmy!S18</f>
        <v>6242</v>
      </c>
      <c r="AM18" s="70">
        <f t="shared" si="4"/>
        <v>-13454</v>
      </c>
      <c r="AO18" s="18"/>
    </row>
    <row r="19" spans="1:41" ht="16.899999999999999" customHeight="1" x14ac:dyDescent="0.25">
      <c r="A19" s="4">
        <v>16</v>
      </c>
      <c r="B19" s="3" t="s">
        <v>95</v>
      </c>
      <c r="C19" s="38">
        <v>0</v>
      </c>
      <c r="D19" s="68">
        <f t="shared" si="0"/>
        <v>4675</v>
      </c>
      <c r="E19" s="38">
        <v>182</v>
      </c>
      <c r="F19" s="38">
        <v>3360</v>
      </c>
      <c r="G19" s="38">
        <v>363</v>
      </c>
      <c r="H19" s="38">
        <v>119</v>
      </c>
      <c r="I19" s="38">
        <v>114</v>
      </c>
      <c r="J19" s="38">
        <v>3</v>
      </c>
      <c r="K19" s="38">
        <v>0</v>
      </c>
      <c r="L19" s="38">
        <v>426</v>
      </c>
      <c r="M19" s="38">
        <v>108</v>
      </c>
      <c r="N19" s="38">
        <v>0</v>
      </c>
      <c r="O19" s="38">
        <v>0</v>
      </c>
      <c r="P19" s="68">
        <f t="shared" si="1"/>
        <v>3052</v>
      </c>
      <c r="Q19" s="38">
        <v>13</v>
      </c>
      <c r="R19" s="38">
        <v>0</v>
      </c>
      <c r="S19" s="38">
        <v>3</v>
      </c>
      <c r="T19" s="38">
        <v>0</v>
      </c>
      <c r="U19" s="38">
        <v>0</v>
      </c>
      <c r="V19" s="38">
        <v>546</v>
      </c>
      <c r="W19" s="38">
        <v>5</v>
      </c>
      <c r="X19" s="38">
        <v>1797</v>
      </c>
      <c r="Y19" s="38">
        <v>542</v>
      </c>
      <c r="Z19" s="38">
        <v>0</v>
      </c>
      <c r="AA19" s="38">
        <v>55</v>
      </c>
      <c r="AB19" s="38">
        <v>0</v>
      </c>
      <c r="AC19" s="38">
        <v>0</v>
      </c>
      <c r="AD19" s="38">
        <v>91</v>
      </c>
      <c r="AE19" s="38">
        <v>0</v>
      </c>
      <c r="AF19" s="68">
        <f t="shared" si="2"/>
        <v>1035</v>
      </c>
      <c r="AG19" s="38">
        <v>999</v>
      </c>
      <c r="AH19" s="38">
        <v>0</v>
      </c>
      <c r="AI19" s="38">
        <v>36</v>
      </c>
      <c r="AJ19" s="38">
        <v>0</v>
      </c>
      <c r="AK19" s="69">
        <f t="shared" si="3"/>
        <v>8762</v>
      </c>
      <c r="AL19" s="66">
        <f>Príjmy!S19</f>
        <v>10214</v>
      </c>
      <c r="AM19" s="70">
        <f t="shared" si="4"/>
        <v>1452</v>
      </c>
      <c r="AO19" s="18"/>
    </row>
    <row r="20" spans="1:41" ht="16.899999999999999" customHeight="1" x14ac:dyDescent="0.25">
      <c r="A20" s="4">
        <v>17</v>
      </c>
      <c r="B20" s="3" t="s">
        <v>96</v>
      </c>
      <c r="C20" s="38">
        <v>0</v>
      </c>
      <c r="D20" s="68">
        <f t="shared" si="0"/>
        <v>1801</v>
      </c>
      <c r="E20" s="38">
        <v>255</v>
      </c>
      <c r="F20" s="38">
        <v>512</v>
      </c>
      <c r="G20" s="38">
        <v>0</v>
      </c>
      <c r="H20" s="38">
        <v>50</v>
      </c>
      <c r="I20" s="38">
        <v>404</v>
      </c>
      <c r="J20" s="38">
        <v>0</v>
      </c>
      <c r="K20" s="38">
        <v>0</v>
      </c>
      <c r="L20" s="38">
        <v>23</v>
      </c>
      <c r="M20" s="38">
        <v>557</v>
      </c>
      <c r="N20" s="38">
        <v>0</v>
      </c>
      <c r="O20" s="38">
        <v>0</v>
      </c>
      <c r="P20" s="68">
        <f t="shared" si="1"/>
        <v>5174</v>
      </c>
      <c r="Q20" s="38">
        <v>530</v>
      </c>
      <c r="R20" s="38">
        <v>0</v>
      </c>
      <c r="S20" s="38">
        <v>44</v>
      </c>
      <c r="T20" s="38">
        <v>0</v>
      </c>
      <c r="U20" s="38">
        <v>180</v>
      </c>
      <c r="V20" s="38">
        <v>471</v>
      </c>
      <c r="W20" s="38">
        <v>0</v>
      </c>
      <c r="X20" s="38">
        <v>1467</v>
      </c>
      <c r="Y20" s="38">
        <v>1992</v>
      </c>
      <c r="Z20" s="38">
        <v>223</v>
      </c>
      <c r="AA20" s="38">
        <v>151</v>
      </c>
      <c r="AB20" s="38">
        <v>0</v>
      </c>
      <c r="AC20" s="38">
        <v>0</v>
      </c>
      <c r="AD20" s="38">
        <v>116</v>
      </c>
      <c r="AE20" s="38">
        <v>0</v>
      </c>
      <c r="AF20" s="68">
        <f t="shared" si="2"/>
        <v>3585</v>
      </c>
      <c r="AG20" s="38">
        <v>2854</v>
      </c>
      <c r="AH20" s="38">
        <v>528</v>
      </c>
      <c r="AI20" s="38">
        <v>203</v>
      </c>
      <c r="AJ20" s="38">
        <v>0</v>
      </c>
      <c r="AK20" s="69">
        <f t="shared" si="3"/>
        <v>10560</v>
      </c>
      <c r="AL20" s="66">
        <f>Príjmy!S20</f>
        <v>8092</v>
      </c>
      <c r="AM20" s="70">
        <f t="shared" si="4"/>
        <v>-2468</v>
      </c>
      <c r="AO20" s="18"/>
    </row>
    <row r="21" spans="1:41" ht="16.899999999999999" customHeight="1" x14ac:dyDescent="0.25">
      <c r="A21" s="4">
        <v>18</v>
      </c>
      <c r="B21" s="3" t="s">
        <v>97</v>
      </c>
      <c r="C21" s="38">
        <v>0</v>
      </c>
      <c r="D21" s="68">
        <f t="shared" si="0"/>
        <v>198</v>
      </c>
      <c r="E21" s="38">
        <v>0</v>
      </c>
      <c r="F21" s="38">
        <v>0</v>
      </c>
      <c r="G21" s="38">
        <v>150</v>
      </c>
      <c r="H21" s="38">
        <v>0</v>
      </c>
      <c r="I21" s="38">
        <v>21</v>
      </c>
      <c r="J21" s="38">
        <v>7</v>
      </c>
      <c r="K21" s="38">
        <v>0</v>
      </c>
      <c r="L21" s="38">
        <v>0</v>
      </c>
      <c r="M21" s="38">
        <v>20</v>
      </c>
      <c r="N21" s="38">
        <v>0</v>
      </c>
      <c r="O21" s="38">
        <v>0</v>
      </c>
      <c r="P21" s="68">
        <f t="shared" si="1"/>
        <v>641</v>
      </c>
      <c r="Q21" s="38">
        <v>75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30</v>
      </c>
      <c r="X21" s="38">
        <v>237</v>
      </c>
      <c r="Y21" s="38">
        <v>203</v>
      </c>
      <c r="Z21" s="38">
        <v>21</v>
      </c>
      <c r="AA21" s="38">
        <v>0</v>
      </c>
      <c r="AB21" s="38">
        <v>0</v>
      </c>
      <c r="AC21" s="38">
        <v>0</v>
      </c>
      <c r="AD21" s="38">
        <v>75</v>
      </c>
      <c r="AE21" s="38">
        <v>0</v>
      </c>
      <c r="AF21" s="68">
        <f t="shared" si="2"/>
        <v>119</v>
      </c>
      <c r="AG21" s="38">
        <v>119</v>
      </c>
      <c r="AH21" s="38">
        <v>0</v>
      </c>
      <c r="AI21" s="38">
        <v>0</v>
      </c>
      <c r="AJ21" s="38">
        <v>0</v>
      </c>
      <c r="AK21" s="69">
        <f t="shared" si="3"/>
        <v>958</v>
      </c>
      <c r="AL21" s="66">
        <f>Príjmy!S21</f>
        <v>1574</v>
      </c>
      <c r="AM21" s="70">
        <f t="shared" si="4"/>
        <v>616</v>
      </c>
      <c r="AO21" s="18"/>
    </row>
    <row r="22" spans="1:41" ht="16.899999999999999" customHeight="1" x14ac:dyDescent="0.25">
      <c r="A22" s="4">
        <v>19</v>
      </c>
      <c r="B22" s="3" t="s">
        <v>98</v>
      </c>
      <c r="C22" s="38">
        <v>0</v>
      </c>
      <c r="D22" s="68">
        <f t="shared" si="0"/>
        <v>22630</v>
      </c>
      <c r="E22" s="38">
        <v>21385</v>
      </c>
      <c r="F22" s="38">
        <v>0</v>
      </c>
      <c r="G22" s="38">
        <v>283</v>
      </c>
      <c r="H22" s="38">
        <v>17</v>
      </c>
      <c r="I22" s="38">
        <v>0</v>
      </c>
      <c r="J22" s="38">
        <v>0</v>
      </c>
      <c r="K22" s="38">
        <v>0</v>
      </c>
      <c r="L22" s="38">
        <v>0</v>
      </c>
      <c r="M22" s="38">
        <v>945</v>
      </c>
      <c r="N22" s="38">
        <v>0</v>
      </c>
      <c r="O22" s="38">
        <v>0</v>
      </c>
      <c r="P22" s="68">
        <f t="shared" si="1"/>
        <v>1004</v>
      </c>
      <c r="Q22" s="38">
        <v>303</v>
      </c>
      <c r="R22" s="38">
        <v>0</v>
      </c>
      <c r="S22" s="38">
        <v>9</v>
      </c>
      <c r="T22" s="38">
        <v>0</v>
      </c>
      <c r="U22" s="38">
        <v>0</v>
      </c>
      <c r="V22" s="38">
        <v>14</v>
      </c>
      <c r="W22" s="38">
        <v>0</v>
      </c>
      <c r="X22" s="38">
        <v>118</v>
      </c>
      <c r="Y22" s="38">
        <v>0</v>
      </c>
      <c r="Z22" s="38">
        <v>560</v>
      </c>
      <c r="AA22" s="38">
        <v>0</v>
      </c>
      <c r="AB22" s="38">
        <v>0</v>
      </c>
      <c r="AC22" s="38">
        <v>0</v>
      </c>
      <c r="AD22" s="38">
        <v>0</v>
      </c>
      <c r="AE22" s="38">
        <v>213</v>
      </c>
      <c r="AF22" s="68">
        <f t="shared" si="2"/>
        <v>896</v>
      </c>
      <c r="AG22" s="38">
        <v>849</v>
      </c>
      <c r="AH22" s="38">
        <v>0</v>
      </c>
      <c r="AI22" s="38">
        <v>47</v>
      </c>
      <c r="AJ22" s="38">
        <v>0</v>
      </c>
      <c r="AK22" s="69">
        <f t="shared" si="3"/>
        <v>24743</v>
      </c>
      <c r="AL22" s="66">
        <f>Príjmy!S22</f>
        <v>22398</v>
      </c>
      <c r="AM22" s="70">
        <f t="shared" si="4"/>
        <v>-2345</v>
      </c>
      <c r="AO22" s="18"/>
    </row>
    <row r="23" spans="1:41" ht="16.899999999999999" customHeight="1" x14ac:dyDescent="0.25">
      <c r="A23" s="4">
        <v>20</v>
      </c>
      <c r="B23" s="3" t="s">
        <v>99</v>
      </c>
      <c r="C23" s="38">
        <v>0</v>
      </c>
      <c r="D23" s="68">
        <f t="shared" si="0"/>
        <v>7583</v>
      </c>
      <c r="E23" s="38">
        <v>7040</v>
      </c>
      <c r="F23" s="38">
        <v>0</v>
      </c>
      <c r="G23" s="38">
        <v>138</v>
      </c>
      <c r="H23" s="38">
        <v>0</v>
      </c>
      <c r="I23" s="38">
        <v>240</v>
      </c>
      <c r="J23" s="38">
        <v>0</v>
      </c>
      <c r="K23" s="38">
        <v>0</v>
      </c>
      <c r="L23" s="38">
        <v>32</v>
      </c>
      <c r="M23" s="38">
        <v>133</v>
      </c>
      <c r="N23" s="38">
        <v>0</v>
      </c>
      <c r="O23" s="38">
        <v>0</v>
      </c>
      <c r="P23" s="68">
        <f t="shared" si="1"/>
        <v>3660</v>
      </c>
      <c r="Q23" s="38">
        <v>-183</v>
      </c>
      <c r="R23" s="38">
        <v>0</v>
      </c>
      <c r="S23" s="38">
        <v>47</v>
      </c>
      <c r="T23" s="38">
        <v>4</v>
      </c>
      <c r="U23" s="38">
        <v>0</v>
      </c>
      <c r="V23" s="38">
        <v>1006</v>
      </c>
      <c r="W23" s="38">
        <v>138</v>
      </c>
      <c r="X23" s="38">
        <v>986</v>
      </c>
      <c r="Y23" s="38">
        <v>1231</v>
      </c>
      <c r="Z23" s="38">
        <v>150</v>
      </c>
      <c r="AA23" s="38">
        <v>85</v>
      </c>
      <c r="AB23" s="38">
        <v>0</v>
      </c>
      <c r="AC23" s="38">
        <v>0</v>
      </c>
      <c r="AD23" s="38">
        <v>196</v>
      </c>
      <c r="AE23" s="38">
        <v>0</v>
      </c>
      <c r="AF23" s="68">
        <f t="shared" si="2"/>
        <v>4275</v>
      </c>
      <c r="AG23" s="38">
        <v>4005</v>
      </c>
      <c r="AH23" s="38">
        <v>0</v>
      </c>
      <c r="AI23" s="38">
        <v>270</v>
      </c>
      <c r="AJ23" s="38">
        <v>0</v>
      </c>
      <c r="AK23" s="69">
        <f t="shared" si="3"/>
        <v>15518</v>
      </c>
      <c r="AL23" s="66">
        <f>Príjmy!S23</f>
        <v>20146</v>
      </c>
      <c r="AM23" s="70">
        <f t="shared" si="4"/>
        <v>4628</v>
      </c>
      <c r="AO23" s="18"/>
    </row>
    <row r="24" spans="1:41" ht="16.899999999999999" customHeight="1" x14ac:dyDescent="0.25">
      <c r="A24" s="4">
        <v>21</v>
      </c>
      <c r="B24" s="3" t="s">
        <v>100</v>
      </c>
      <c r="C24" s="38">
        <v>0</v>
      </c>
      <c r="D24" s="68">
        <f t="shared" si="0"/>
        <v>1197</v>
      </c>
      <c r="E24" s="38">
        <v>85</v>
      </c>
      <c r="F24" s="38">
        <v>0</v>
      </c>
      <c r="G24" s="38">
        <v>300</v>
      </c>
      <c r="H24" s="38">
        <v>100</v>
      </c>
      <c r="I24" s="38">
        <v>0</v>
      </c>
      <c r="J24" s="38">
        <v>0</v>
      </c>
      <c r="K24" s="38">
        <v>0</v>
      </c>
      <c r="L24" s="38">
        <v>389</v>
      </c>
      <c r="M24" s="38">
        <v>323</v>
      </c>
      <c r="N24" s="38">
        <v>0</v>
      </c>
      <c r="O24" s="38">
        <v>0</v>
      </c>
      <c r="P24" s="68">
        <f t="shared" si="1"/>
        <v>1375</v>
      </c>
      <c r="Q24" s="38">
        <v>130</v>
      </c>
      <c r="R24" s="38">
        <v>0</v>
      </c>
      <c r="S24" s="38">
        <v>34</v>
      </c>
      <c r="T24" s="38">
        <v>25</v>
      </c>
      <c r="U24" s="38">
        <v>15</v>
      </c>
      <c r="V24" s="38">
        <v>0</v>
      </c>
      <c r="W24" s="38">
        <v>0</v>
      </c>
      <c r="X24" s="38">
        <v>505</v>
      </c>
      <c r="Y24" s="38">
        <v>423</v>
      </c>
      <c r="Z24" s="38">
        <v>243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68">
        <f t="shared" si="2"/>
        <v>2523</v>
      </c>
      <c r="AG24" s="38">
        <v>1463</v>
      </c>
      <c r="AH24" s="38">
        <v>60</v>
      </c>
      <c r="AI24" s="38">
        <v>1000</v>
      </c>
      <c r="AJ24" s="38">
        <v>0</v>
      </c>
      <c r="AK24" s="69">
        <f t="shared" si="3"/>
        <v>5095</v>
      </c>
      <c r="AL24" s="66">
        <f>Príjmy!S24</f>
        <v>6999</v>
      </c>
      <c r="AM24" s="70">
        <f t="shared" si="4"/>
        <v>1904</v>
      </c>
      <c r="AO24" s="18"/>
    </row>
    <row r="25" spans="1:41" ht="16.899999999999999" customHeight="1" x14ac:dyDescent="0.25">
      <c r="A25" s="4">
        <v>22</v>
      </c>
      <c r="B25" s="3" t="s">
        <v>101</v>
      </c>
      <c r="C25" s="38">
        <v>0</v>
      </c>
      <c r="D25" s="68">
        <f t="shared" si="0"/>
        <v>3690</v>
      </c>
      <c r="E25" s="38">
        <v>3022</v>
      </c>
      <c r="F25" s="38">
        <v>0</v>
      </c>
      <c r="G25" s="38">
        <v>0</v>
      </c>
      <c r="H25" s="38">
        <v>217</v>
      </c>
      <c r="I25" s="38">
        <v>377</v>
      </c>
      <c r="J25" s="38">
        <v>0</v>
      </c>
      <c r="K25" s="38">
        <v>0</v>
      </c>
      <c r="L25" s="38">
        <v>18</v>
      </c>
      <c r="M25" s="38">
        <v>56</v>
      </c>
      <c r="N25" s="38">
        <v>0</v>
      </c>
      <c r="O25" s="38">
        <v>0</v>
      </c>
      <c r="P25" s="68">
        <f t="shared" si="1"/>
        <v>1917</v>
      </c>
      <c r="Q25" s="38">
        <v>187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86</v>
      </c>
      <c r="X25" s="38">
        <v>760</v>
      </c>
      <c r="Y25" s="38">
        <v>633</v>
      </c>
      <c r="Z25" s="38">
        <v>168</v>
      </c>
      <c r="AA25" s="38">
        <v>27</v>
      </c>
      <c r="AB25" s="38">
        <v>0</v>
      </c>
      <c r="AC25" s="38">
        <v>0</v>
      </c>
      <c r="AD25" s="38">
        <v>56</v>
      </c>
      <c r="AE25" s="38">
        <v>0</v>
      </c>
      <c r="AF25" s="68">
        <f t="shared" si="2"/>
        <v>1307</v>
      </c>
      <c r="AG25" s="38">
        <v>634</v>
      </c>
      <c r="AH25" s="38">
        <v>0</v>
      </c>
      <c r="AI25" s="38">
        <v>673</v>
      </c>
      <c r="AJ25" s="38">
        <v>0</v>
      </c>
      <c r="AK25" s="69">
        <f t="shared" si="3"/>
        <v>6914</v>
      </c>
      <c r="AL25" s="66">
        <f>Príjmy!S25</f>
        <v>4373</v>
      </c>
      <c r="AM25" s="70">
        <f t="shared" si="4"/>
        <v>-2541</v>
      </c>
      <c r="AO25" s="18"/>
    </row>
    <row r="26" spans="1:41" ht="16.899999999999999" customHeight="1" x14ac:dyDescent="0.25">
      <c r="A26" s="4">
        <v>23</v>
      </c>
      <c r="B26" s="3" t="s">
        <v>102</v>
      </c>
      <c r="C26" s="38">
        <v>0</v>
      </c>
      <c r="D26" s="68">
        <f t="shared" si="0"/>
        <v>7548</v>
      </c>
      <c r="E26" s="38">
        <v>6186</v>
      </c>
      <c r="F26" s="38">
        <v>0</v>
      </c>
      <c r="G26" s="38">
        <v>0</v>
      </c>
      <c r="H26" s="38">
        <v>368</v>
      </c>
      <c r="I26" s="38">
        <v>176</v>
      </c>
      <c r="J26" s="38">
        <v>0</v>
      </c>
      <c r="K26" s="38">
        <v>60</v>
      </c>
      <c r="L26" s="38">
        <v>610</v>
      </c>
      <c r="M26" s="38">
        <v>148</v>
      </c>
      <c r="N26" s="38">
        <v>0</v>
      </c>
      <c r="O26" s="38">
        <v>0</v>
      </c>
      <c r="P26" s="68">
        <f t="shared" si="1"/>
        <v>6686</v>
      </c>
      <c r="Q26" s="38">
        <v>937</v>
      </c>
      <c r="R26" s="38">
        <v>1</v>
      </c>
      <c r="S26" s="38">
        <v>146</v>
      </c>
      <c r="T26" s="38">
        <v>3</v>
      </c>
      <c r="U26" s="38">
        <v>398</v>
      </c>
      <c r="V26" s="38">
        <v>2323</v>
      </c>
      <c r="W26" s="38">
        <v>197</v>
      </c>
      <c r="X26" s="38">
        <v>1827</v>
      </c>
      <c r="Y26" s="38">
        <v>533</v>
      </c>
      <c r="Z26" s="38">
        <v>223</v>
      </c>
      <c r="AA26" s="38">
        <v>39</v>
      </c>
      <c r="AB26" s="38">
        <v>0</v>
      </c>
      <c r="AC26" s="38">
        <v>0</v>
      </c>
      <c r="AD26" s="38">
        <v>59</v>
      </c>
      <c r="AE26" s="38">
        <v>0</v>
      </c>
      <c r="AF26" s="68">
        <f t="shared" si="2"/>
        <v>4040</v>
      </c>
      <c r="AG26" s="38">
        <v>3940</v>
      </c>
      <c r="AH26" s="38">
        <v>100</v>
      </c>
      <c r="AI26" s="38">
        <v>0</v>
      </c>
      <c r="AJ26" s="38">
        <v>0</v>
      </c>
      <c r="AK26" s="69">
        <f t="shared" si="3"/>
        <v>18274</v>
      </c>
      <c r="AL26" s="66">
        <f>Príjmy!S26</f>
        <v>15538</v>
      </c>
      <c r="AM26" s="70">
        <f t="shared" si="4"/>
        <v>-2736</v>
      </c>
      <c r="AO26" s="18"/>
    </row>
    <row r="27" spans="1:41" ht="16.899999999999999" customHeight="1" x14ac:dyDescent="0.25">
      <c r="A27" s="4">
        <v>24</v>
      </c>
      <c r="B27" s="3" t="s">
        <v>103</v>
      </c>
      <c r="C27" s="38">
        <v>0</v>
      </c>
      <c r="D27" s="68">
        <f t="shared" si="0"/>
        <v>3850</v>
      </c>
      <c r="E27" s="38">
        <v>3023</v>
      </c>
      <c r="F27" s="38">
        <v>0</v>
      </c>
      <c r="G27" s="38">
        <v>0</v>
      </c>
      <c r="H27" s="38">
        <v>127</v>
      </c>
      <c r="I27" s="38">
        <v>0</v>
      </c>
      <c r="J27" s="38">
        <v>0</v>
      </c>
      <c r="K27" s="38">
        <v>0</v>
      </c>
      <c r="L27" s="38">
        <v>165</v>
      </c>
      <c r="M27" s="38">
        <v>535</v>
      </c>
      <c r="N27" s="38">
        <v>0</v>
      </c>
      <c r="O27" s="38">
        <v>0</v>
      </c>
      <c r="P27" s="68">
        <f t="shared" si="1"/>
        <v>778</v>
      </c>
      <c r="Q27" s="38">
        <v>107</v>
      </c>
      <c r="R27" s="38">
        <v>0</v>
      </c>
      <c r="S27" s="38">
        <v>0</v>
      </c>
      <c r="T27" s="38">
        <v>0</v>
      </c>
      <c r="U27" s="38">
        <v>0</v>
      </c>
      <c r="V27" s="38">
        <v>9</v>
      </c>
      <c r="W27" s="38">
        <v>0</v>
      </c>
      <c r="X27" s="38">
        <v>429</v>
      </c>
      <c r="Y27" s="38">
        <v>0</v>
      </c>
      <c r="Z27" s="38">
        <v>147</v>
      </c>
      <c r="AA27" s="38">
        <v>0</v>
      </c>
      <c r="AB27" s="38">
        <v>0</v>
      </c>
      <c r="AC27" s="38">
        <v>0</v>
      </c>
      <c r="AD27" s="38">
        <v>86</v>
      </c>
      <c r="AE27" s="38">
        <v>0</v>
      </c>
      <c r="AF27" s="68">
        <f t="shared" si="2"/>
        <v>306</v>
      </c>
      <c r="AG27" s="38">
        <v>306</v>
      </c>
      <c r="AH27" s="38">
        <v>0</v>
      </c>
      <c r="AI27" s="38">
        <v>0</v>
      </c>
      <c r="AJ27" s="38">
        <v>0</v>
      </c>
      <c r="AK27" s="69">
        <f t="shared" si="3"/>
        <v>4934</v>
      </c>
      <c r="AL27" s="66">
        <f>Príjmy!S27</f>
        <v>3290</v>
      </c>
      <c r="AM27" s="70">
        <f t="shared" si="4"/>
        <v>-1644</v>
      </c>
      <c r="AO27" s="18"/>
    </row>
    <row r="28" spans="1:41" ht="16.899999999999999" customHeight="1" x14ac:dyDescent="0.25">
      <c r="A28" s="4">
        <v>25</v>
      </c>
      <c r="B28" s="3" t="s">
        <v>104</v>
      </c>
      <c r="C28" s="38">
        <v>0</v>
      </c>
      <c r="D28" s="68">
        <f t="shared" si="0"/>
        <v>6868</v>
      </c>
      <c r="E28" s="38">
        <v>2323</v>
      </c>
      <c r="F28" s="38">
        <v>0</v>
      </c>
      <c r="G28" s="38">
        <v>0</v>
      </c>
      <c r="H28" s="38">
        <v>332</v>
      </c>
      <c r="I28" s="38">
        <v>345</v>
      </c>
      <c r="J28" s="38">
        <v>0</v>
      </c>
      <c r="K28" s="38">
        <v>0</v>
      </c>
      <c r="L28" s="38">
        <v>377</v>
      </c>
      <c r="M28" s="38">
        <v>3491</v>
      </c>
      <c r="N28" s="38">
        <v>0</v>
      </c>
      <c r="O28" s="38">
        <v>0</v>
      </c>
      <c r="P28" s="68">
        <f t="shared" si="1"/>
        <v>4849</v>
      </c>
      <c r="Q28" s="38">
        <v>949</v>
      </c>
      <c r="R28" s="38">
        <v>0</v>
      </c>
      <c r="S28" s="38">
        <v>0</v>
      </c>
      <c r="T28" s="38">
        <v>86</v>
      </c>
      <c r="U28" s="38">
        <v>0</v>
      </c>
      <c r="V28" s="38">
        <v>912</v>
      </c>
      <c r="W28" s="38">
        <v>100</v>
      </c>
      <c r="X28" s="38">
        <v>1337</v>
      </c>
      <c r="Y28" s="38">
        <v>1239</v>
      </c>
      <c r="Z28" s="38">
        <v>134</v>
      </c>
      <c r="AA28" s="38">
        <v>12</v>
      </c>
      <c r="AB28" s="38">
        <v>0</v>
      </c>
      <c r="AC28" s="38">
        <v>0</v>
      </c>
      <c r="AD28" s="38">
        <v>80</v>
      </c>
      <c r="AE28" s="38">
        <v>0</v>
      </c>
      <c r="AF28" s="68">
        <f t="shared" si="2"/>
        <v>4340</v>
      </c>
      <c r="AG28" s="38">
        <v>4240</v>
      </c>
      <c r="AH28" s="38">
        <v>0</v>
      </c>
      <c r="AI28" s="38">
        <v>100</v>
      </c>
      <c r="AJ28" s="38">
        <v>0</v>
      </c>
      <c r="AK28" s="69">
        <f t="shared" si="3"/>
        <v>16057</v>
      </c>
      <c r="AL28" s="66">
        <f>Príjmy!S28</f>
        <v>16385</v>
      </c>
      <c r="AM28" s="70">
        <f t="shared" si="4"/>
        <v>328</v>
      </c>
      <c r="AO28" s="18"/>
    </row>
    <row r="29" spans="1:41" ht="16.899999999999999" customHeight="1" x14ac:dyDescent="0.25">
      <c r="A29" s="4">
        <v>26</v>
      </c>
      <c r="B29" s="3" t="s">
        <v>105</v>
      </c>
      <c r="C29" s="38">
        <v>0</v>
      </c>
      <c r="D29" s="68">
        <f t="shared" si="0"/>
        <v>8357</v>
      </c>
      <c r="E29" s="38">
        <v>6908</v>
      </c>
      <c r="F29" s="38">
        <v>367</v>
      </c>
      <c r="G29" s="38">
        <v>60</v>
      </c>
      <c r="H29" s="38">
        <v>0</v>
      </c>
      <c r="I29" s="38">
        <v>225</v>
      </c>
      <c r="J29" s="38">
        <v>0</v>
      </c>
      <c r="K29" s="38">
        <v>0</v>
      </c>
      <c r="L29" s="38">
        <v>0</v>
      </c>
      <c r="M29" s="38">
        <v>797</v>
      </c>
      <c r="N29" s="38">
        <v>0</v>
      </c>
      <c r="O29" s="38">
        <v>0</v>
      </c>
      <c r="P29" s="68">
        <f t="shared" si="1"/>
        <v>9178</v>
      </c>
      <c r="Q29" s="38">
        <v>427</v>
      </c>
      <c r="R29" s="38">
        <v>0</v>
      </c>
      <c r="S29" s="38">
        <v>0</v>
      </c>
      <c r="T29" s="38">
        <v>9</v>
      </c>
      <c r="U29" s="38">
        <v>0</v>
      </c>
      <c r="V29" s="38">
        <v>759</v>
      </c>
      <c r="W29" s="38">
        <v>320</v>
      </c>
      <c r="X29" s="38">
        <v>2946</v>
      </c>
      <c r="Y29" s="38">
        <v>2984</v>
      </c>
      <c r="Z29" s="38">
        <v>995</v>
      </c>
      <c r="AA29" s="38">
        <v>387</v>
      </c>
      <c r="AB29" s="38">
        <v>0</v>
      </c>
      <c r="AC29" s="38">
        <v>0</v>
      </c>
      <c r="AD29" s="38">
        <v>351</v>
      </c>
      <c r="AE29" s="38">
        <v>0</v>
      </c>
      <c r="AF29" s="68">
        <f t="shared" si="2"/>
        <v>5800</v>
      </c>
      <c r="AG29" s="38">
        <v>5800</v>
      </c>
      <c r="AH29" s="38">
        <v>0</v>
      </c>
      <c r="AI29" s="38">
        <v>0</v>
      </c>
      <c r="AJ29" s="38">
        <v>0</v>
      </c>
      <c r="AK29" s="69">
        <f t="shared" si="3"/>
        <v>23335</v>
      </c>
      <c r="AL29" s="66">
        <f>Príjmy!S29</f>
        <v>40554</v>
      </c>
      <c r="AM29" s="70">
        <f t="shared" si="4"/>
        <v>17219</v>
      </c>
      <c r="AO29" s="18"/>
    </row>
    <row r="30" spans="1:41" ht="16.899999999999999" customHeight="1" x14ac:dyDescent="0.25">
      <c r="A30" s="4">
        <v>27</v>
      </c>
      <c r="B30" s="3" t="s">
        <v>106</v>
      </c>
      <c r="C30" s="38">
        <v>0</v>
      </c>
      <c r="D30" s="71">
        <f t="shared" si="0"/>
        <v>155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155</v>
      </c>
      <c r="M30" s="38">
        <v>0</v>
      </c>
      <c r="N30" s="38">
        <v>0</v>
      </c>
      <c r="O30" s="38">
        <v>0</v>
      </c>
      <c r="P30" s="71">
        <f t="shared" si="1"/>
        <v>967</v>
      </c>
      <c r="Q30" s="38">
        <v>32</v>
      </c>
      <c r="R30" s="38">
        <v>0</v>
      </c>
      <c r="S30" s="38">
        <v>0</v>
      </c>
      <c r="T30" s="38">
        <v>0</v>
      </c>
      <c r="U30" s="38">
        <v>0</v>
      </c>
      <c r="V30" s="38">
        <v>36</v>
      </c>
      <c r="W30" s="38">
        <v>0</v>
      </c>
      <c r="X30" s="38">
        <v>441</v>
      </c>
      <c r="Y30" s="38">
        <v>156</v>
      </c>
      <c r="Z30" s="38">
        <v>92</v>
      </c>
      <c r="AA30" s="38">
        <v>60</v>
      </c>
      <c r="AB30" s="38">
        <v>0</v>
      </c>
      <c r="AC30" s="38">
        <v>0</v>
      </c>
      <c r="AD30" s="38">
        <v>150</v>
      </c>
      <c r="AE30" s="38">
        <v>0</v>
      </c>
      <c r="AF30" s="71">
        <f t="shared" si="2"/>
        <v>284</v>
      </c>
      <c r="AG30" s="38">
        <v>225</v>
      </c>
      <c r="AH30" s="38">
        <v>59</v>
      </c>
      <c r="AI30" s="38">
        <v>0</v>
      </c>
      <c r="AJ30" s="38">
        <v>0</v>
      </c>
      <c r="AK30" s="72">
        <f t="shared" si="3"/>
        <v>1406</v>
      </c>
      <c r="AL30" s="66">
        <f>Príjmy!S30</f>
        <v>2448</v>
      </c>
      <c r="AM30" s="73">
        <f t="shared" si="4"/>
        <v>1042</v>
      </c>
      <c r="AO30" s="18"/>
    </row>
    <row r="31" spans="1:41" ht="16.899999999999999" customHeight="1" x14ac:dyDescent="0.25">
      <c r="A31" s="4">
        <v>28</v>
      </c>
      <c r="B31" s="3" t="s">
        <v>107</v>
      </c>
      <c r="C31" s="38">
        <v>0</v>
      </c>
      <c r="D31" s="71">
        <f t="shared" si="0"/>
        <v>9028</v>
      </c>
      <c r="E31" s="38">
        <v>7256</v>
      </c>
      <c r="F31" s="38">
        <v>0</v>
      </c>
      <c r="G31" s="38">
        <v>21</v>
      </c>
      <c r="H31" s="38">
        <v>68</v>
      </c>
      <c r="I31" s="38">
        <v>478</v>
      </c>
      <c r="J31" s="38">
        <v>59</v>
      </c>
      <c r="K31" s="38">
        <v>0</v>
      </c>
      <c r="L31" s="38">
        <v>491</v>
      </c>
      <c r="M31" s="38">
        <v>655</v>
      </c>
      <c r="N31" s="38">
        <v>0</v>
      </c>
      <c r="O31" s="38">
        <v>0</v>
      </c>
      <c r="P31" s="71">
        <f t="shared" si="1"/>
        <v>5974</v>
      </c>
      <c r="Q31" s="38">
        <v>450</v>
      </c>
      <c r="R31" s="38">
        <v>0</v>
      </c>
      <c r="S31" s="38">
        <v>55</v>
      </c>
      <c r="T31" s="38">
        <v>0</v>
      </c>
      <c r="U31" s="38">
        <v>30</v>
      </c>
      <c r="V31" s="38">
        <v>515</v>
      </c>
      <c r="W31" s="38">
        <v>270</v>
      </c>
      <c r="X31" s="38">
        <v>1680</v>
      </c>
      <c r="Y31" s="38">
        <v>1867</v>
      </c>
      <c r="Z31" s="38">
        <v>717</v>
      </c>
      <c r="AA31" s="38">
        <v>74</v>
      </c>
      <c r="AB31" s="38">
        <v>0</v>
      </c>
      <c r="AC31" s="38">
        <v>0</v>
      </c>
      <c r="AD31" s="38">
        <v>316</v>
      </c>
      <c r="AE31" s="38">
        <v>0</v>
      </c>
      <c r="AF31" s="71">
        <f t="shared" si="2"/>
        <v>2608</v>
      </c>
      <c r="AG31" s="38">
        <v>2608</v>
      </c>
      <c r="AH31" s="38">
        <v>0</v>
      </c>
      <c r="AI31" s="38">
        <v>0</v>
      </c>
      <c r="AJ31" s="38">
        <v>0</v>
      </c>
      <c r="AK31" s="72">
        <f t="shared" si="3"/>
        <v>17610</v>
      </c>
      <c r="AL31" s="66">
        <f>Príjmy!S31</f>
        <v>19303</v>
      </c>
      <c r="AM31" s="73">
        <f t="shared" si="4"/>
        <v>1693</v>
      </c>
      <c r="AO31" s="18"/>
    </row>
    <row r="32" spans="1:41" ht="16.899999999999999" customHeight="1" x14ac:dyDescent="0.25">
      <c r="A32" s="4">
        <v>29</v>
      </c>
      <c r="B32" s="3" t="s">
        <v>108</v>
      </c>
      <c r="C32" s="38">
        <v>0</v>
      </c>
      <c r="D32" s="71">
        <f t="shared" si="0"/>
        <v>3795</v>
      </c>
      <c r="E32" s="38">
        <v>914</v>
      </c>
      <c r="F32" s="38">
        <v>0</v>
      </c>
      <c r="G32" s="38">
        <v>0</v>
      </c>
      <c r="H32" s="38">
        <v>314</v>
      </c>
      <c r="I32" s="38">
        <v>205</v>
      </c>
      <c r="J32" s="38">
        <v>0</v>
      </c>
      <c r="K32" s="38">
        <v>0</v>
      </c>
      <c r="L32" s="38">
        <v>725</v>
      </c>
      <c r="M32" s="38">
        <v>1637</v>
      </c>
      <c r="N32" s="38">
        <v>0</v>
      </c>
      <c r="O32" s="38">
        <v>0</v>
      </c>
      <c r="P32" s="71">
        <f t="shared" si="1"/>
        <v>6932</v>
      </c>
      <c r="Q32" s="38">
        <v>431</v>
      </c>
      <c r="R32" s="38">
        <v>0</v>
      </c>
      <c r="S32" s="38">
        <v>7</v>
      </c>
      <c r="T32" s="38">
        <v>0</v>
      </c>
      <c r="U32" s="38">
        <v>112</v>
      </c>
      <c r="V32" s="38">
        <v>2639</v>
      </c>
      <c r="W32" s="38">
        <v>0</v>
      </c>
      <c r="X32" s="38">
        <v>2541</v>
      </c>
      <c r="Y32" s="38">
        <v>239</v>
      </c>
      <c r="Z32" s="38">
        <v>555</v>
      </c>
      <c r="AA32" s="38">
        <v>274</v>
      </c>
      <c r="AB32" s="38">
        <v>0</v>
      </c>
      <c r="AC32" s="38">
        <v>0</v>
      </c>
      <c r="AD32" s="38">
        <v>134</v>
      </c>
      <c r="AE32" s="38">
        <v>0</v>
      </c>
      <c r="AF32" s="71">
        <f t="shared" si="2"/>
        <v>11079</v>
      </c>
      <c r="AG32" s="38">
        <v>11054</v>
      </c>
      <c r="AH32" s="38">
        <v>0</v>
      </c>
      <c r="AI32" s="38">
        <v>25</v>
      </c>
      <c r="AJ32" s="38">
        <v>0</v>
      </c>
      <c r="AK32" s="72">
        <f t="shared" si="3"/>
        <v>21806</v>
      </c>
      <c r="AL32" s="66">
        <f>Príjmy!S32</f>
        <v>40793</v>
      </c>
      <c r="AM32" s="73">
        <f t="shared" si="4"/>
        <v>18987</v>
      </c>
      <c r="AO32" s="18"/>
    </row>
    <row r="33" spans="1:41" ht="16.899999999999999" customHeight="1" x14ac:dyDescent="0.25">
      <c r="A33" s="4">
        <v>30</v>
      </c>
      <c r="B33" s="3" t="s">
        <v>109</v>
      </c>
      <c r="C33" s="38">
        <v>0</v>
      </c>
      <c r="D33" s="71">
        <f t="shared" si="0"/>
        <v>987</v>
      </c>
      <c r="E33" s="38">
        <v>753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234</v>
      </c>
      <c r="M33" s="38">
        <v>0</v>
      </c>
      <c r="N33" s="38">
        <v>0</v>
      </c>
      <c r="O33" s="38">
        <v>0</v>
      </c>
      <c r="P33" s="71">
        <f t="shared" si="1"/>
        <v>990</v>
      </c>
      <c r="Q33" s="38">
        <v>262</v>
      </c>
      <c r="R33" s="38">
        <v>0</v>
      </c>
      <c r="S33" s="38">
        <v>0</v>
      </c>
      <c r="T33" s="38">
        <v>0</v>
      </c>
      <c r="U33" s="38">
        <v>0</v>
      </c>
      <c r="V33" s="38">
        <v>34</v>
      </c>
      <c r="W33" s="38">
        <v>0</v>
      </c>
      <c r="X33" s="38">
        <v>298</v>
      </c>
      <c r="Y33" s="38">
        <v>0</v>
      </c>
      <c r="Z33" s="38">
        <v>301</v>
      </c>
      <c r="AA33" s="38">
        <v>40</v>
      </c>
      <c r="AB33" s="38">
        <v>0</v>
      </c>
      <c r="AC33" s="38">
        <v>0</v>
      </c>
      <c r="AD33" s="38">
        <v>55</v>
      </c>
      <c r="AE33" s="38">
        <v>0</v>
      </c>
      <c r="AF33" s="71">
        <f t="shared" si="2"/>
        <v>783</v>
      </c>
      <c r="AG33" s="38">
        <v>783</v>
      </c>
      <c r="AH33" s="38">
        <v>0</v>
      </c>
      <c r="AI33" s="38">
        <v>0</v>
      </c>
      <c r="AJ33" s="38">
        <v>0</v>
      </c>
      <c r="AK33" s="72">
        <f t="shared" si="3"/>
        <v>2760</v>
      </c>
      <c r="AL33" s="66">
        <f>Príjmy!S33</f>
        <v>3009</v>
      </c>
      <c r="AM33" s="73">
        <f t="shared" si="4"/>
        <v>249</v>
      </c>
      <c r="AO33" s="18"/>
    </row>
    <row r="34" spans="1:41" ht="16.899999999999999" customHeight="1" thickBot="1" x14ac:dyDescent="0.3">
      <c r="A34" s="4">
        <v>31</v>
      </c>
      <c r="B34" s="3" t="s">
        <v>110</v>
      </c>
      <c r="C34" s="38">
        <v>0</v>
      </c>
      <c r="D34" s="71">
        <f t="shared" si="0"/>
        <v>129</v>
      </c>
      <c r="E34" s="38">
        <v>0</v>
      </c>
      <c r="F34" s="38">
        <v>0</v>
      </c>
      <c r="G34" s="38">
        <v>25</v>
      </c>
      <c r="H34" s="38">
        <v>0</v>
      </c>
      <c r="I34" s="38">
        <v>0</v>
      </c>
      <c r="J34" s="38">
        <v>0</v>
      </c>
      <c r="K34" s="38">
        <v>0</v>
      </c>
      <c r="L34" s="38">
        <v>100</v>
      </c>
      <c r="M34" s="38">
        <v>4</v>
      </c>
      <c r="N34" s="38">
        <v>0</v>
      </c>
      <c r="O34" s="38">
        <v>0</v>
      </c>
      <c r="P34" s="71">
        <f t="shared" si="1"/>
        <v>651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356</v>
      </c>
      <c r="Y34" s="38">
        <v>0</v>
      </c>
      <c r="Z34" s="38">
        <v>162</v>
      </c>
      <c r="AA34" s="38">
        <v>79</v>
      </c>
      <c r="AB34" s="38">
        <v>0</v>
      </c>
      <c r="AC34" s="38">
        <v>0</v>
      </c>
      <c r="AD34" s="38">
        <v>54</v>
      </c>
      <c r="AE34" s="38">
        <v>0</v>
      </c>
      <c r="AF34" s="71">
        <f t="shared" si="2"/>
        <v>1040</v>
      </c>
      <c r="AG34" s="38">
        <v>938</v>
      </c>
      <c r="AH34" s="38">
        <v>0</v>
      </c>
      <c r="AI34" s="38">
        <v>102</v>
      </c>
      <c r="AJ34" s="38">
        <v>0</v>
      </c>
      <c r="AK34" s="72">
        <f t="shared" si="3"/>
        <v>1820</v>
      </c>
      <c r="AL34" s="66">
        <f>Príjmy!S34</f>
        <v>4268</v>
      </c>
      <c r="AM34" s="73">
        <f t="shared" si="4"/>
        <v>2448</v>
      </c>
      <c r="AO34" s="18"/>
    </row>
    <row r="35" spans="1:41" ht="20.100000000000001" customHeight="1" thickBot="1" x14ac:dyDescent="0.3">
      <c r="A35" s="26"/>
      <c r="B35" s="27" t="s">
        <v>5</v>
      </c>
      <c r="C35" s="74">
        <f>SUM(C8:C34)</f>
        <v>485</v>
      </c>
      <c r="D35" s="74">
        <f t="shared" ref="D35:AM35" si="5">SUM(D8:D34)</f>
        <v>209306</v>
      </c>
      <c r="E35" s="74">
        <f t="shared" si="5"/>
        <v>162616</v>
      </c>
      <c r="F35" s="74">
        <f t="shared" si="5"/>
        <v>6220</v>
      </c>
      <c r="G35" s="74">
        <f t="shared" si="5"/>
        <v>3258</v>
      </c>
      <c r="H35" s="74">
        <f t="shared" si="5"/>
        <v>2564</v>
      </c>
      <c r="I35" s="74">
        <f t="shared" si="5"/>
        <v>5380</v>
      </c>
      <c r="J35" s="74">
        <f t="shared" si="5"/>
        <v>1086</v>
      </c>
      <c r="K35" s="74">
        <f t="shared" si="5"/>
        <v>110</v>
      </c>
      <c r="L35" s="74">
        <f t="shared" si="5"/>
        <v>7712</v>
      </c>
      <c r="M35" s="74">
        <f t="shared" si="5"/>
        <v>20360</v>
      </c>
      <c r="N35" s="74">
        <f t="shared" si="5"/>
        <v>717</v>
      </c>
      <c r="O35" s="74">
        <f t="shared" si="5"/>
        <v>8</v>
      </c>
      <c r="P35" s="74">
        <f t="shared" si="5"/>
        <v>94162</v>
      </c>
      <c r="Q35" s="74">
        <f t="shared" si="5"/>
        <v>8571</v>
      </c>
      <c r="R35" s="74">
        <f t="shared" si="5"/>
        <v>20</v>
      </c>
      <c r="S35" s="74">
        <f t="shared" si="5"/>
        <v>924</v>
      </c>
      <c r="T35" s="74">
        <f t="shared" si="5"/>
        <v>140</v>
      </c>
      <c r="U35" s="74">
        <f t="shared" si="5"/>
        <v>1610</v>
      </c>
      <c r="V35" s="74">
        <f t="shared" si="5"/>
        <v>12707</v>
      </c>
      <c r="W35" s="74">
        <f t="shared" si="5"/>
        <v>10498</v>
      </c>
      <c r="X35" s="74">
        <f t="shared" si="5"/>
        <v>28533</v>
      </c>
      <c r="Y35" s="74">
        <f t="shared" si="5"/>
        <v>19440</v>
      </c>
      <c r="Z35" s="74">
        <f t="shared" si="5"/>
        <v>3017</v>
      </c>
      <c r="AA35" s="74">
        <f t="shared" si="5"/>
        <v>5284</v>
      </c>
      <c r="AB35" s="74">
        <f t="shared" si="5"/>
        <v>0</v>
      </c>
      <c r="AC35" s="74">
        <f t="shared" si="5"/>
        <v>0</v>
      </c>
      <c r="AD35" s="74">
        <f t="shared" si="5"/>
        <v>3418</v>
      </c>
      <c r="AE35" s="74">
        <f t="shared" si="5"/>
        <v>213</v>
      </c>
      <c r="AF35" s="74">
        <f t="shared" si="5"/>
        <v>81809</v>
      </c>
      <c r="AG35" s="74">
        <f t="shared" si="5"/>
        <v>75973</v>
      </c>
      <c r="AH35" s="74">
        <f t="shared" si="5"/>
        <v>2585</v>
      </c>
      <c r="AI35" s="74">
        <f t="shared" si="5"/>
        <v>3251</v>
      </c>
      <c r="AJ35" s="74">
        <f t="shared" si="5"/>
        <v>0</v>
      </c>
      <c r="AK35" s="74">
        <f t="shared" si="5"/>
        <v>386700</v>
      </c>
      <c r="AL35" s="74">
        <f t="shared" si="5"/>
        <v>424410</v>
      </c>
      <c r="AM35" s="75">
        <f t="shared" si="5"/>
        <v>37710</v>
      </c>
    </row>
    <row r="36" spans="1:41" ht="16.5" customHeight="1" thickBot="1" x14ac:dyDescent="0.3">
      <c r="C36" s="44"/>
      <c r="D36" s="76">
        <f>SUM(E35:M35)</f>
        <v>209306</v>
      </c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76">
        <f>SUM(Q35:AD35)</f>
        <v>94162</v>
      </c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76">
        <f>SUM(AG35:AJ35)</f>
        <v>81809</v>
      </c>
      <c r="AG36" s="44"/>
      <c r="AH36" s="44"/>
      <c r="AI36" s="44"/>
      <c r="AJ36" s="44"/>
      <c r="AK36" s="76">
        <f>C35+D35+N35+O35+P35+AE35+AF35</f>
        <v>386700</v>
      </c>
      <c r="AL36" s="44"/>
      <c r="AM36" s="44">
        <f>AL35-AK35</f>
        <v>37710</v>
      </c>
    </row>
    <row r="37" spans="1:41" s="6" customFormat="1" ht="17.649999999999999" customHeight="1" thickBot="1" x14ac:dyDescent="0.25">
      <c r="A37" s="16"/>
      <c r="B37" s="17" t="s">
        <v>78</v>
      </c>
      <c r="C37" s="77"/>
      <c r="D37" s="78">
        <f t="shared" ref="D37" si="6">SUM(E37:M37)</f>
        <v>3346</v>
      </c>
      <c r="E37" s="77">
        <v>359</v>
      </c>
      <c r="F37" s="77">
        <v>0</v>
      </c>
      <c r="G37" s="77">
        <v>0</v>
      </c>
      <c r="H37" s="77">
        <v>259</v>
      </c>
      <c r="I37" s="77">
        <v>159</v>
      </c>
      <c r="J37" s="77">
        <v>0</v>
      </c>
      <c r="K37" s="77">
        <v>0</v>
      </c>
      <c r="L37" s="77">
        <v>256</v>
      </c>
      <c r="M37" s="77">
        <v>2313</v>
      </c>
      <c r="N37" s="77">
        <v>0</v>
      </c>
      <c r="O37" s="77">
        <v>0</v>
      </c>
      <c r="P37" s="78">
        <f>SUM(Q37:AD37)</f>
        <v>764</v>
      </c>
      <c r="Q37" s="77">
        <v>105</v>
      </c>
      <c r="R37" s="77">
        <v>28</v>
      </c>
      <c r="S37" s="77">
        <v>24</v>
      </c>
      <c r="T37" s="77">
        <v>0</v>
      </c>
      <c r="U37" s="77">
        <v>399</v>
      </c>
      <c r="V37" s="77">
        <v>101</v>
      </c>
      <c r="W37" s="77">
        <v>0</v>
      </c>
      <c r="X37" s="77">
        <v>0</v>
      </c>
      <c r="Y37" s="77">
        <v>0</v>
      </c>
      <c r="Z37" s="77">
        <v>0</v>
      </c>
      <c r="AA37" s="77">
        <v>0</v>
      </c>
      <c r="AB37" s="77">
        <v>0</v>
      </c>
      <c r="AC37" s="77">
        <v>0</v>
      </c>
      <c r="AD37" s="77">
        <v>107</v>
      </c>
      <c r="AE37" s="77">
        <v>0</v>
      </c>
      <c r="AF37" s="78">
        <f>SUM(AG37:AJ37)</f>
        <v>0</v>
      </c>
      <c r="AG37" s="77">
        <v>0</v>
      </c>
      <c r="AH37" s="77">
        <v>0</v>
      </c>
      <c r="AI37" s="77">
        <v>0</v>
      </c>
      <c r="AJ37" s="77">
        <v>0</v>
      </c>
      <c r="AK37" s="78">
        <f t="shared" ref="AK37" si="7">C37+D37+N37+O37+P37+AE37+AF37</f>
        <v>4110</v>
      </c>
      <c r="AL37" s="78">
        <f>Príjmy!S37</f>
        <v>5354</v>
      </c>
      <c r="AM37" s="79">
        <f t="shared" ref="AM37" si="8">AL37-AK37</f>
        <v>1244</v>
      </c>
    </row>
  </sheetData>
  <sheetProtection algorithmName="SHA-512" hashValue="7SkL2PakqE0DTH8jeXuim2VkdFn/zfEmdvx4jOzUtBrEh/DYI4uwhmYiOVj1Aop3LgvmN2uYqXH0RcZEn+DVlw==" saltValue="Rtn16GLa/s6NRR92H2vPyQ==" spinCount="100000" sheet="1" objects="1" scenarios="1" selectLockedCells="1"/>
  <mergeCells count="28">
    <mergeCell ref="V2:V3"/>
    <mergeCell ref="A2:A3"/>
    <mergeCell ref="B2:B3"/>
    <mergeCell ref="C2:C3"/>
    <mergeCell ref="D2:D3"/>
    <mergeCell ref="E2:M2"/>
    <mergeCell ref="N2:N3"/>
    <mergeCell ref="Q2:Q3"/>
    <mergeCell ref="R2:R3"/>
    <mergeCell ref="S2:S3"/>
    <mergeCell ref="T2:T3"/>
    <mergeCell ref="U2:U3"/>
    <mergeCell ref="AL2:AL3"/>
    <mergeCell ref="AM2:AM3"/>
    <mergeCell ref="O2:O3"/>
    <mergeCell ref="P2:P3"/>
    <mergeCell ref="AC2:AC3"/>
    <mergeCell ref="AD2:AD3"/>
    <mergeCell ref="AE2:AE3"/>
    <mergeCell ref="AF2:AF3"/>
    <mergeCell ref="AG2:AJ2"/>
    <mergeCell ref="AK2:AK3"/>
    <mergeCell ref="W2:W3"/>
    <mergeCell ref="X2:X3"/>
    <mergeCell ref="Y2:Y3"/>
    <mergeCell ref="Z2:Z3"/>
    <mergeCell ref="AA2:AA3"/>
    <mergeCell ref="AB2:AB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6" fitToWidth="2" orientation="landscape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4"/>
  <sheetViews>
    <sheetView workbookViewId="0">
      <selection activeCell="AI74" sqref="A1:AI74"/>
    </sheetView>
  </sheetViews>
  <sheetFormatPr defaultRowHeight="15" x14ac:dyDescent="0.25"/>
  <sheetData>
    <row r="1" spans="1:34" x14ac:dyDescent="0.25">
      <c r="A1" t="s">
        <v>112</v>
      </c>
      <c r="B1">
        <v>2021</v>
      </c>
      <c r="C1" t="s">
        <v>80</v>
      </c>
      <c r="D1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t="s">
        <v>91</v>
      </c>
      <c r="O1" t="s">
        <v>92</v>
      </c>
      <c r="P1" t="s">
        <v>93</v>
      </c>
      <c r="Q1" t="s">
        <v>94</v>
      </c>
      <c r="R1" t="s">
        <v>95</v>
      </c>
      <c r="S1" t="s">
        <v>96</v>
      </c>
      <c r="T1" t="s">
        <v>97</v>
      </c>
      <c r="U1" t="s">
        <v>98</v>
      </c>
      <c r="V1" t="s">
        <v>99</v>
      </c>
      <c r="W1" t="s">
        <v>100</v>
      </c>
      <c r="X1" t="s">
        <v>101</v>
      </c>
      <c r="Y1" t="s">
        <v>102</v>
      </c>
      <c r="Z1" t="s">
        <v>103</v>
      </c>
      <c r="AA1" t="s">
        <v>104</v>
      </c>
      <c r="AB1" t="s">
        <v>105</v>
      </c>
      <c r="AC1" t="s">
        <v>106</v>
      </c>
      <c r="AD1" t="s">
        <v>107</v>
      </c>
      <c r="AE1" t="s">
        <v>108</v>
      </c>
      <c r="AF1" t="s">
        <v>109</v>
      </c>
      <c r="AG1" t="s">
        <v>110</v>
      </c>
      <c r="AH1" t="s">
        <v>78</v>
      </c>
    </row>
    <row r="2" spans="1:34" x14ac:dyDescent="0.25">
      <c r="A2" t="s">
        <v>113</v>
      </c>
      <c r="B2">
        <v>19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</row>
    <row r="3" spans="1:34" x14ac:dyDescent="0.25">
      <c r="A3" t="s">
        <v>114</v>
      </c>
      <c r="B3">
        <v>20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55301</v>
      </c>
      <c r="O3">
        <v>250209</v>
      </c>
      <c r="P3">
        <v>0</v>
      </c>
      <c r="Q3">
        <v>0</v>
      </c>
      <c r="R3">
        <v>0</v>
      </c>
      <c r="S3">
        <v>476699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54211</v>
      </c>
      <c r="AF3">
        <v>0</v>
      </c>
      <c r="AG3">
        <v>0</v>
      </c>
      <c r="AH3">
        <v>0</v>
      </c>
    </row>
    <row r="4" spans="1:34" x14ac:dyDescent="0.25">
      <c r="A4" t="s">
        <v>115</v>
      </c>
      <c r="B4">
        <v>21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</row>
    <row r="5" spans="1:34" x14ac:dyDescent="0.25">
      <c r="A5" t="s">
        <v>116</v>
      </c>
      <c r="B5">
        <v>22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232357</v>
      </c>
      <c r="O5">
        <v>0</v>
      </c>
      <c r="P5">
        <v>0</v>
      </c>
      <c r="Q5">
        <v>0</v>
      </c>
      <c r="R5">
        <v>0</v>
      </c>
      <c r="S5">
        <v>79118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</row>
    <row r="6" spans="1:34" x14ac:dyDescent="0.25">
      <c r="A6" t="s">
        <v>117</v>
      </c>
      <c r="B6">
        <v>23</v>
      </c>
      <c r="C6">
        <v>530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568160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31000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</row>
    <row r="7" spans="1:34" x14ac:dyDescent="0.25">
      <c r="A7" t="s">
        <v>118</v>
      </c>
      <c r="B7">
        <v>24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</row>
    <row r="8" spans="1:34" x14ac:dyDescent="0.25">
      <c r="A8" t="s">
        <v>119</v>
      </c>
      <c r="B8">
        <v>25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</row>
    <row r="9" spans="1:34" x14ac:dyDescent="0.25">
      <c r="A9" t="s">
        <v>120</v>
      </c>
      <c r="B9">
        <v>26</v>
      </c>
      <c r="C9">
        <v>9101</v>
      </c>
      <c r="D9">
        <v>2456</v>
      </c>
      <c r="E9">
        <v>3907</v>
      </c>
      <c r="F9">
        <v>1185</v>
      </c>
      <c r="G9">
        <v>1152</v>
      </c>
      <c r="H9">
        <v>94</v>
      </c>
      <c r="I9">
        <v>1219</v>
      </c>
      <c r="J9">
        <v>2097</v>
      </c>
      <c r="K9">
        <v>2170</v>
      </c>
      <c r="L9">
        <v>3045</v>
      </c>
      <c r="M9">
        <v>2656</v>
      </c>
      <c r="N9">
        <v>1047</v>
      </c>
      <c r="O9">
        <v>351</v>
      </c>
      <c r="P9">
        <v>2101</v>
      </c>
      <c r="Q9">
        <v>4709</v>
      </c>
      <c r="R9">
        <v>4842</v>
      </c>
      <c r="S9">
        <v>3409</v>
      </c>
      <c r="T9">
        <v>1441</v>
      </c>
      <c r="U9">
        <v>554</v>
      </c>
      <c r="V9">
        <v>1612</v>
      </c>
      <c r="W9">
        <v>1914</v>
      </c>
      <c r="X9">
        <v>1345</v>
      </c>
      <c r="Y9">
        <v>1305</v>
      </c>
      <c r="Z9">
        <v>507</v>
      </c>
      <c r="AA9">
        <v>1644</v>
      </c>
      <c r="AB9">
        <v>9078</v>
      </c>
      <c r="AC9">
        <v>1985</v>
      </c>
      <c r="AD9">
        <v>12025</v>
      </c>
      <c r="AE9">
        <v>750</v>
      </c>
      <c r="AF9">
        <v>2147</v>
      </c>
      <c r="AG9">
        <v>4996</v>
      </c>
      <c r="AH9">
        <v>783</v>
      </c>
    </row>
    <row r="10" spans="1:34" x14ac:dyDescent="0.25">
      <c r="A10" t="s">
        <v>121</v>
      </c>
      <c r="B10">
        <v>27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</row>
    <row r="11" spans="1:34" x14ac:dyDescent="0.25">
      <c r="A11" t="s">
        <v>122</v>
      </c>
      <c r="B11">
        <v>28</v>
      </c>
      <c r="C11">
        <v>15124</v>
      </c>
      <c r="D11">
        <v>7737</v>
      </c>
      <c r="E11">
        <v>6522</v>
      </c>
      <c r="F11">
        <v>5236</v>
      </c>
      <c r="G11">
        <v>14246</v>
      </c>
      <c r="H11">
        <v>8753</v>
      </c>
      <c r="I11">
        <v>1559</v>
      </c>
      <c r="J11">
        <v>4295</v>
      </c>
      <c r="K11">
        <v>981</v>
      </c>
      <c r="L11">
        <v>52028</v>
      </c>
      <c r="M11">
        <v>70331</v>
      </c>
      <c r="N11">
        <v>2128</v>
      </c>
      <c r="O11">
        <v>161749</v>
      </c>
      <c r="P11">
        <v>6889</v>
      </c>
      <c r="Q11">
        <v>2528</v>
      </c>
      <c r="R11">
        <v>3660</v>
      </c>
      <c r="S11">
        <v>933</v>
      </c>
      <c r="T11">
        <v>9950</v>
      </c>
      <c r="U11">
        <v>1464</v>
      </c>
      <c r="V11">
        <v>13761</v>
      </c>
      <c r="W11">
        <v>12290</v>
      </c>
      <c r="X11">
        <v>2386</v>
      </c>
      <c r="Y11">
        <v>5447</v>
      </c>
      <c r="Z11">
        <v>21071</v>
      </c>
      <c r="AA11">
        <v>13017</v>
      </c>
      <c r="AB11">
        <v>28446</v>
      </c>
      <c r="AC11">
        <v>7692</v>
      </c>
      <c r="AD11">
        <v>13813</v>
      </c>
      <c r="AE11">
        <v>144819</v>
      </c>
      <c r="AF11">
        <v>6539</v>
      </c>
      <c r="AG11">
        <v>3474</v>
      </c>
      <c r="AH11">
        <v>14799</v>
      </c>
    </row>
    <row r="12" spans="1:34" x14ac:dyDescent="0.25">
      <c r="A12" t="s">
        <v>123</v>
      </c>
      <c r="B12">
        <v>29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</row>
    <row r="13" spans="1:34" x14ac:dyDescent="0.25">
      <c r="A13" t="s">
        <v>124</v>
      </c>
      <c r="B13">
        <v>30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</row>
    <row r="14" spans="1:34" x14ac:dyDescent="0.25">
      <c r="A14" t="s">
        <v>125</v>
      </c>
      <c r="B14">
        <v>31</v>
      </c>
      <c r="C14">
        <v>24755</v>
      </c>
      <c r="D14">
        <v>10193</v>
      </c>
      <c r="E14">
        <v>10429</v>
      </c>
      <c r="F14">
        <v>6421</v>
      </c>
      <c r="G14">
        <v>15398</v>
      </c>
      <c r="H14">
        <v>8847</v>
      </c>
      <c r="I14">
        <v>2778</v>
      </c>
      <c r="J14">
        <v>6392</v>
      </c>
      <c r="K14">
        <v>3151</v>
      </c>
      <c r="L14">
        <v>55073</v>
      </c>
      <c r="M14">
        <v>72987</v>
      </c>
      <c r="N14">
        <v>290833</v>
      </c>
      <c r="O14">
        <v>980469</v>
      </c>
      <c r="P14">
        <v>8990</v>
      </c>
      <c r="Q14">
        <v>7237</v>
      </c>
      <c r="R14">
        <v>8502</v>
      </c>
      <c r="S14">
        <v>560159</v>
      </c>
      <c r="T14">
        <v>11391</v>
      </c>
      <c r="U14">
        <v>2018</v>
      </c>
      <c r="V14">
        <v>15373</v>
      </c>
      <c r="W14">
        <v>14204</v>
      </c>
      <c r="X14">
        <v>3731</v>
      </c>
      <c r="Y14">
        <v>6752</v>
      </c>
      <c r="Z14">
        <v>21578</v>
      </c>
      <c r="AA14">
        <v>14661</v>
      </c>
      <c r="AB14">
        <v>68524</v>
      </c>
      <c r="AC14">
        <v>9677</v>
      </c>
      <c r="AD14">
        <v>25838</v>
      </c>
      <c r="AE14">
        <v>199780</v>
      </c>
      <c r="AF14">
        <v>8686</v>
      </c>
      <c r="AG14">
        <v>8470</v>
      </c>
      <c r="AH14">
        <v>15582</v>
      </c>
    </row>
    <row r="15" spans="1:34" x14ac:dyDescent="0.25">
      <c r="A15" t="s">
        <v>126</v>
      </c>
      <c r="B15">
        <v>32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</row>
    <row r="16" spans="1:34" x14ac:dyDescent="0.25">
      <c r="A16" t="s">
        <v>127</v>
      </c>
      <c r="B16">
        <v>33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</row>
    <row r="17" spans="1:34" x14ac:dyDescent="0.25">
      <c r="A17" t="s">
        <v>128</v>
      </c>
      <c r="B17">
        <v>34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500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</row>
    <row r="18" spans="1:34" x14ac:dyDescent="0.25">
      <c r="A18" t="s">
        <v>129</v>
      </c>
      <c r="B18">
        <v>35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500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</row>
    <row r="19" spans="1:34" x14ac:dyDescent="0.25">
      <c r="A19" t="s">
        <v>130</v>
      </c>
      <c r="B19">
        <v>36</v>
      </c>
      <c r="C19">
        <v>24755</v>
      </c>
      <c r="D19">
        <v>10193</v>
      </c>
      <c r="E19">
        <v>10429</v>
      </c>
      <c r="F19">
        <v>6421</v>
      </c>
      <c r="G19">
        <v>15398</v>
      </c>
      <c r="H19">
        <v>8847</v>
      </c>
      <c r="I19">
        <v>2778</v>
      </c>
      <c r="J19">
        <v>6392</v>
      </c>
      <c r="K19">
        <v>3151</v>
      </c>
      <c r="L19">
        <v>55073</v>
      </c>
      <c r="M19">
        <v>72987</v>
      </c>
      <c r="N19">
        <v>290833</v>
      </c>
      <c r="O19">
        <v>980469</v>
      </c>
      <c r="P19">
        <v>8990</v>
      </c>
      <c r="Q19">
        <v>7237</v>
      </c>
      <c r="R19">
        <v>8502</v>
      </c>
      <c r="S19">
        <v>560159</v>
      </c>
      <c r="T19">
        <v>11391</v>
      </c>
      <c r="U19">
        <v>2018</v>
      </c>
      <c r="V19">
        <v>15373</v>
      </c>
      <c r="W19">
        <v>14204</v>
      </c>
      <c r="X19">
        <v>3731</v>
      </c>
      <c r="Y19">
        <v>6752</v>
      </c>
      <c r="Z19">
        <v>21578</v>
      </c>
      <c r="AA19">
        <v>14661</v>
      </c>
      <c r="AB19">
        <v>68024</v>
      </c>
      <c r="AC19">
        <v>9677</v>
      </c>
      <c r="AD19">
        <v>25838</v>
      </c>
      <c r="AE19">
        <v>199780</v>
      </c>
      <c r="AF19">
        <v>8686</v>
      </c>
      <c r="AG19">
        <v>8470</v>
      </c>
      <c r="AH19">
        <v>15582</v>
      </c>
    </row>
    <row r="21" spans="1:34" x14ac:dyDescent="0.25">
      <c r="A21" t="s">
        <v>131</v>
      </c>
      <c r="B21">
        <v>1</v>
      </c>
      <c r="C21">
        <v>1594</v>
      </c>
      <c r="D21">
        <v>644</v>
      </c>
      <c r="E21">
        <v>2841</v>
      </c>
      <c r="F21">
        <v>2</v>
      </c>
      <c r="G21">
        <v>5313</v>
      </c>
      <c r="H21">
        <v>3365</v>
      </c>
      <c r="I21">
        <v>1302</v>
      </c>
      <c r="J21">
        <v>2130</v>
      </c>
      <c r="K21">
        <v>425</v>
      </c>
      <c r="L21">
        <v>7558</v>
      </c>
      <c r="M21">
        <v>3306</v>
      </c>
      <c r="N21">
        <v>1409</v>
      </c>
      <c r="O21">
        <v>36128</v>
      </c>
      <c r="P21">
        <v>802</v>
      </c>
      <c r="Q21">
        <v>2044</v>
      </c>
      <c r="R21">
        <v>2310</v>
      </c>
      <c r="S21">
        <v>1916</v>
      </c>
      <c r="T21">
        <v>484</v>
      </c>
      <c r="U21">
        <v>2030</v>
      </c>
      <c r="V21">
        <v>669</v>
      </c>
      <c r="W21">
        <v>1169</v>
      </c>
      <c r="X21">
        <v>1129</v>
      </c>
      <c r="Y21">
        <v>1484</v>
      </c>
      <c r="Z21">
        <v>847</v>
      </c>
      <c r="AA21">
        <v>937</v>
      </c>
      <c r="AB21">
        <v>8492</v>
      </c>
      <c r="AC21">
        <v>1180</v>
      </c>
      <c r="AD21">
        <v>6260</v>
      </c>
      <c r="AE21">
        <v>5234</v>
      </c>
      <c r="AF21">
        <v>1529</v>
      </c>
      <c r="AG21">
        <v>989</v>
      </c>
      <c r="AH21">
        <v>0</v>
      </c>
    </row>
    <row r="22" spans="1:34" x14ac:dyDescent="0.25">
      <c r="A22" t="s">
        <v>132</v>
      </c>
      <c r="B22">
        <v>2</v>
      </c>
      <c r="C22">
        <v>1475</v>
      </c>
      <c r="D22">
        <v>2136</v>
      </c>
      <c r="E22">
        <v>2838</v>
      </c>
      <c r="F22">
        <v>5461</v>
      </c>
      <c r="G22">
        <v>12395</v>
      </c>
      <c r="H22">
        <v>3284</v>
      </c>
      <c r="I22">
        <v>2038</v>
      </c>
      <c r="J22">
        <v>1204</v>
      </c>
      <c r="K22">
        <v>1688</v>
      </c>
      <c r="L22">
        <v>17604</v>
      </c>
      <c r="M22">
        <v>7571</v>
      </c>
      <c r="N22">
        <v>2513</v>
      </c>
      <c r="O22">
        <v>23296</v>
      </c>
      <c r="P22">
        <v>13824</v>
      </c>
      <c r="Q22">
        <v>4086</v>
      </c>
      <c r="R22">
        <v>7593</v>
      </c>
      <c r="S22">
        <v>5992</v>
      </c>
      <c r="T22">
        <v>1071</v>
      </c>
      <c r="U22">
        <v>338</v>
      </c>
      <c r="V22">
        <v>11920</v>
      </c>
      <c r="W22">
        <v>3720</v>
      </c>
      <c r="X22">
        <v>2872</v>
      </c>
      <c r="Y22">
        <v>12896</v>
      </c>
      <c r="Z22">
        <v>1459</v>
      </c>
      <c r="AA22">
        <v>13548</v>
      </c>
      <c r="AB22">
        <v>13562</v>
      </c>
      <c r="AC22">
        <v>1018</v>
      </c>
      <c r="AD22">
        <v>11869</v>
      </c>
      <c r="AE22">
        <v>32335</v>
      </c>
      <c r="AF22">
        <v>1480</v>
      </c>
      <c r="AG22">
        <v>3087</v>
      </c>
      <c r="AH22">
        <v>5354</v>
      </c>
    </row>
    <row r="23" spans="1:34" x14ac:dyDescent="0.25">
      <c r="A23" t="s">
        <v>133</v>
      </c>
      <c r="B23" t="s">
        <v>134</v>
      </c>
      <c r="C23">
        <v>820</v>
      </c>
      <c r="D23">
        <v>782</v>
      </c>
      <c r="E23">
        <v>1003</v>
      </c>
      <c r="F23">
        <v>2640</v>
      </c>
      <c r="G23">
        <v>2534</v>
      </c>
      <c r="H23">
        <v>965</v>
      </c>
      <c r="I23">
        <v>1379</v>
      </c>
      <c r="J23">
        <v>382</v>
      </c>
      <c r="K23">
        <v>500</v>
      </c>
      <c r="L23">
        <v>7543</v>
      </c>
      <c r="M23">
        <v>2340</v>
      </c>
      <c r="N23">
        <v>820</v>
      </c>
      <c r="O23">
        <v>11926</v>
      </c>
      <c r="P23">
        <v>6020</v>
      </c>
      <c r="Q23">
        <v>1458</v>
      </c>
      <c r="R23">
        <v>3715</v>
      </c>
      <c r="S23">
        <v>2025</v>
      </c>
      <c r="T23">
        <v>130</v>
      </c>
      <c r="U23">
        <v>20</v>
      </c>
      <c r="V23">
        <v>4265</v>
      </c>
      <c r="W23">
        <v>1004</v>
      </c>
      <c r="X23">
        <v>1477</v>
      </c>
      <c r="Y23">
        <v>5838</v>
      </c>
      <c r="Z23">
        <v>250</v>
      </c>
      <c r="AA23">
        <v>3746</v>
      </c>
      <c r="AB23">
        <v>7318</v>
      </c>
      <c r="AC23">
        <v>337</v>
      </c>
      <c r="AD23">
        <v>6870</v>
      </c>
      <c r="AE23">
        <v>15001</v>
      </c>
      <c r="AF23">
        <v>627</v>
      </c>
      <c r="AG23">
        <v>1170</v>
      </c>
      <c r="AH23">
        <v>0</v>
      </c>
    </row>
    <row r="24" spans="1:34" x14ac:dyDescent="0.25">
      <c r="A24" t="s">
        <v>135</v>
      </c>
      <c r="B24" t="s">
        <v>136</v>
      </c>
      <c r="C24">
        <v>243</v>
      </c>
      <c r="D24">
        <v>591</v>
      </c>
      <c r="E24">
        <v>648</v>
      </c>
      <c r="F24">
        <v>1256</v>
      </c>
      <c r="G24">
        <v>2409</v>
      </c>
      <c r="H24">
        <v>916</v>
      </c>
      <c r="I24">
        <v>0</v>
      </c>
      <c r="J24">
        <v>326</v>
      </c>
      <c r="K24">
        <v>150</v>
      </c>
      <c r="L24">
        <v>2183</v>
      </c>
      <c r="M24">
        <v>1998</v>
      </c>
      <c r="N24">
        <v>913</v>
      </c>
      <c r="O24">
        <v>4062</v>
      </c>
      <c r="P24">
        <v>2802</v>
      </c>
      <c r="Q24">
        <v>1393</v>
      </c>
      <c r="R24">
        <v>1337</v>
      </c>
      <c r="S24">
        <v>972</v>
      </c>
      <c r="T24">
        <v>576</v>
      </c>
      <c r="U24">
        <v>268</v>
      </c>
      <c r="V24">
        <v>2823</v>
      </c>
      <c r="W24">
        <v>1081</v>
      </c>
      <c r="X24">
        <v>680</v>
      </c>
      <c r="Y24">
        <v>2627</v>
      </c>
      <c r="Z24">
        <v>294</v>
      </c>
      <c r="AA24">
        <v>2536</v>
      </c>
      <c r="AB24">
        <v>2678</v>
      </c>
      <c r="AC24">
        <v>296</v>
      </c>
      <c r="AD24">
        <v>1939</v>
      </c>
      <c r="AE24">
        <v>4413</v>
      </c>
      <c r="AF24">
        <v>174</v>
      </c>
      <c r="AG24">
        <v>555</v>
      </c>
      <c r="AH24">
        <v>0</v>
      </c>
    </row>
    <row r="25" spans="1:34" x14ac:dyDescent="0.25">
      <c r="A25" t="s">
        <v>137</v>
      </c>
      <c r="B25" t="s">
        <v>138</v>
      </c>
      <c r="C25">
        <v>285</v>
      </c>
      <c r="D25">
        <v>763</v>
      </c>
      <c r="E25">
        <v>1124</v>
      </c>
      <c r="F25">
        <v>1565</v>
      </c>
      <c r="G25">
        <v>6791</v>
      </c>
      <c r="H25">
        <v>1123</v>
      </c>
      <c r="I25">
        <v>429</v>
      </c>
      <c r="J25">
        <v>405</v>
      </c>
      <c r="K25">
        <v>950</v>
      </c>
      <c r="L25">
        <v>7804</v>
      </c>
      <c r="M25">
        <v>3233</v>
      </c>
      <c r="N25">
        <v>760</v>
      </c>
      <c r="O25">
        <v>7308</v>
      </c>
      <c r="P25">
        <v>1817</v>
      </c>
      <c r="Q25">
        <v>1235</v>
      </c>
      <c r="R25">
        <v>2541</v>
      </c>
      <c r="S25">
        <v>1945</v>
      </c>
      <c r="T25">
        <v>365</v>
      </c>
      <c r="U25">
        <v>50</v>
      </c>
      <c r="V25">
        <v>4832</v>
      </c>
      <c r="W25">
        <v>635</v>
      </c>
      <c r="X25">
        <v>715</v>
      </c>
      <c r="Y25">
        <v>3681</v>
      </c>
      <c r="Z25">
        <v>755</v>
      </c>
      <c r="AA25">
        <v>4775</v>
      </c>
      <c r="AB25">
        <v>3566</v>
      </c>
      <c r="AC25">
        <v>385</v>
      </c>
      <c r="AD25">
        <v>3060</v>
      </c>
      <c r="AE25">
        <v>12419</v>
      </c>
      <c r="AF25">
        <v>540</v>
      </c>
      <c r="AG25">
        <v>1203</v>
      </c>
      <c r="AH25">
        <v>4689</v>
      </c>
    </row>
    <row r="26" spans="1:34" x14ac:dyDescent="0.25">
      <c r="A26" t="s">
        <v>139</v>
      </c>
      <c r="B26" t="s">
        <v>140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600</v>
      </c>
      <c r="T26">
        <v>0</v>
      </c>
      <c r="U26">
        <v>0</v>
      </c>
      <c r="V26">
        <v>0</v>
      </c>
      <c r="W26">
        <v>0</v>
      </c>
      <c r="X26">
        <v>0</v>
      </c>
      <c r="Y26">
        <v>750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</row>
    <row r="27" spans="1:34" x14ac:dyDescent="0.25">
      <c r="A27" t="s">
        <v>141</v>
      </c>
      <c r="B27" t="s">
        <v>142</v>
      </c>
      <c r="C27">
        <v>127</v>
      </c>
      <c r="D27">
        <v>0</v>
      </c>
      <c r="E27">
        <v>63</v>
      </c>
      <c r="F27">
        <v>0</v>
      </c>
      <c r="G27">
        <v>661</v>
      </c>
      <c r="H27">
        <v>280</v>
      </c>
      <c r="I27">
        <v>230</v>
      </c>
      <c r="J27">
        <v>91</v>
      </c>
      <c r="K27">
        <v>88</v>
      </c>
      <c r="L27">
        <v>74</v>
      </c>
      <c r="M27">
        <v>0</v>
      </c>
      <c r="N27">
        <v>20</v>
      </c>
      <c r="O27">
        <v>0</v>
      </c>
      <c r="P27">
        <v>3185</v>
      </c>
      <c r="Q27">
        <v>0</v>
      </c>
      <c r="R27">
        <v>0</v>
      </c>
      <c r="S27">
        <v>450</v>
      </c>
      <c r="T27">
        <v>0</v>
      </c>
      <c r="U27">
        <v>0</v>
      </c>
      <c r="V27">
        <v>0</v>
      </c>
      <c r="W27">
        <v>1000</v>
      </c>
      <c r="X27">
        <v>0</v>
      </c>
      <c r="Y27">
        <v>0</v>
      </c>
      <c r="Z27">
        <v>160</v>
      </c>
      <c r="AA27">
        <v>2491</v>
      </c>
      <c r="AB27">
        <v>0</v>
      </c>
      <c r="AC27">
        <v>0</v>
      </c>
      <c r="AD27">
        <v>0</v>
      </c>
      <c r="AE27">
        <v>502</v>
      </c>
      <c r="AF27">
        <v>139</v>
      </c>
      <c r="AG27">
        <v>159</v>
      </c>
      <c r="AH27">
        <v>665</v>
      </c>
    </row>
    <row r="28" spans="1:34" x14ac:dyDescent="0.25">
      <c r="A28" t="s">
        <v>143</v>
      </c>
      <c r="B28">
        <v>3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</row>
    <row r="29" spans="1:34" x14ac:dyDescent="0.25">
      <c r="A29" t="s">
        <v>144</v>
      </c>
      <c r="B29">
        <v>4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</row>
    <row r="30" spans="1:34" x14ac:dyDescent="0.25">
      <c r="A30" t="s">
        <v>145</v>
      </c>
      <c r="B30">
        <v>5</v>
      </c>
      <c r="C30">
        <v>0</v>
      </c>
      <c r="D30">
        <v>0</v>
      </c>
      <c r="E30">
        <v>0</v>
      </c>
      <c r="F30">
        <v>112</v>
      </c>
      <c r="G30">
        <v>205</v>
      </c>
      <c r="H30">
        <v>0</v>
      </c>
      <c r="I30">
        <v>122</v>
      </c>
      <c r="J30">
        <v>0</v>
      </c>
      <c r="K30">
        <v>165</v>
      </c>
      <c r="L30">
        <v>8000</v>
      </c>
      <c r="M30">
        <v>228</v>
      </c>
      <c r="N30">
        <v>8000</v>
      </c>
      <c r="O30">
        <v>33596</v>
      </c>
      <c r="P30">
        <v>0</v>
      </c>
      <c r="Q30">
        <v>112</v>
      </c>
      <c r="R30">
        <v>129</v>
      </c>
      <c r="S30">
        <v>184</v>
      </c>
      <c r="T30">
        <v>0</v>
      </c>
      <c r="U30">
        <v>20000</v>
      </c>
      <c r="V30">
        <v>7500</v>
      </c>
      <c r="W30">
        <v>0</v>
      </c>
      <c r="X30">
        <v>372</v>
      </c>
      <c r="Y30">
        <v>1158</v>
      </c>
      <c r="Z30">
        <v>255</v>
      </c>
      <c r="AA30">
        <v>1900</v>
      </c>
      <c r="AB30">
        <v>0</v>
      </c>
      <c r="AC30">
        <v>0</v>
      </c>
      <c r="AD30">
        <v>1174</v>
      </c>
      <c r="AE30">
        <v>0</v>
      </c>
      <c r="AF30">
        <v>0</v>
      </c>
      <c r="AG30">
        <v>0</v>
      </c>
      <c r="AH30">
        <v>0</v>
      </c>
    </row>
    <row r="31" spans="1:34" x14ac:dyDescent="0.25">
      <c r="A31" t="s">
        <v>146</v>
      </c>
      <c r="B31">
        <v>6</v>
      </c>
      <c r="C31">
        <v>21000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2110</v>
      </c>
      <c r="X31">
        <v>0</v>
      </c>
      <c r="Y31">
        <v>0</v>
      </c>
      <c r="Z31">
        <v>0</v>
      </c>
      <c r="AA31">
        <v>0</v>
      </c>
      <c r="AB31">
        <v>18000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</row>
    <row r="32" spans="1:34" x14ac:dyDescent="0.25">
      <c r="A32" t="s">
        <v>147</v>
      </c>
      <c r="B32">
        <v>7</v>
      </c>
      <c r="C32">
        <v>45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196</v>
      </c>
      <c r="O32">
        <v>50</v>
      </c>
      <c r="P32">
        <v>0</v>
      </c>
      <c r="Q32">
        <v>0</v>
      </c>
      <c r="R32">
        <v>182</v>
      </c>
      <c r="S32">
        <v>0</v>
      </c>
      <c r="T32">
        <v>19</v>
      </c>
      <c r="U32">
        <v>30</v>
      </c>
      <c r="V32">
        <v>57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</row>
    <row r="33" spans="1:34" x14ac:dyDescent="0.25">
      <c r="A33" t="s">
        <v>148</v>
      </c>
      <c r="B33">
        <v>8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772</v>
      </c>
      <c r="M33">
        <v>0</v>
      </c>
      <c r="N33">
        <v>295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729</v>
      </c>
      <c r="AA33">
        <v>0</v>
      </c>
      <c r="AB33">
        <v>500</v>
      </c>
      <c r="AC33">
        <v>250</v>
      </c>
      <c r="AD33">
        <v>0</v>
      </c>
      <c r="AE33">
        <v>3224</v>
      </c>
      <c r="AF33">
        <v>0</v>
      </c>
      <c r="AG33">
        <v>192</v>
      </c>
      <c r="AH33">
        <v>0</v>
      </c>
    </row>
    <row r="34" spans="1:34" x14ac:dyDescent="0.25">
      <c r="A34" t="s">
        <v>149</v>
      </c>
      <c r="B34" t="s">
        <v>150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2</v>
      </c>
      <c r="AF34">
        <v>0</v>
      </c>
      <c r="AG34">
        <v>0</v>
      </c>
      <c r="AH34">
        <v>0</v>
      </c>
    </row>
    <row r="35" spans="1:34" x14ac:dyDescent="0.25">
      <c r="A35" t="s">
        <v>151</v>
      </c>
      <c r="B35" t="s">
        <v>152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500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</row>
    <row r="36" spans="1:34" x14ac:dyDescent="0.25">
      <c r="A36" t="s">
        <v>141</v>
      </c>
      <c r="B36" t="s">
        <v>153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772</v>
      </c>
      <c r="M36">
        <v>0</v>
      </c>
      <c r="N36">
        <v>295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729</v>
      </c>
      <c r="AA36">
        <v>0</v>
      </c>
      <c r="AB36">
        <v>0</v>
      </c>
      <c r="AC36">
        <v>250</v>
      </c>
      <c r="AD36">
        <v>0</v>
      </c>
      <c r="AE36">
        <v>3222</v>
      </c>
      <c r="AF36">
        <v>0</v>
      </c>
      <c r="AG36">
        <v>192</v>
      </c>
      <c r="AH36">
        <v>0</v>
      </c>
    </row>
    <row r="37" spans="1:34" x14ac:dyDescent="0.25">
      <c r="A37" t="s">
        <v>154</v>
      </c>
      <c r="B37">
        <v>9</v>
      </c>
      <c r="C37">
        <v>24114</v>
      </c>
      <c r="D37">
        <v>2780</v>
      </c>
      <c r="E37">
        <v>5679</v>
      </c>
      <c r="F37">
        <v>5575</v>
      </c>
      <c r="G37">
        <v>17913</v>
      </c>
      <c r="H37">
        <v>6649</v>
      </c>
      <c r="I37">
        <v>3462</v>
      </c>
      <c r="J37">
        <v>3334</v>
      </c>
      <c r="K37">
        <v>2278</v>
      </c>
      <c r="L37">
        <v>33934</v>
      </c>
      <c r="M37">
        <v>11105</v>
      </c>
      <c r="N37">
        <v>12413</v>
      </c>
      <c r="O37">
        <v>93070</v>
      </c>
      <c r="P37">
        <v>14626</v>
      </c>
      <c r="Q37">
        <v>6242</v>
      </c>
      <c r="R37">
        <v>10214</v>
      </c>
      <c r="S37">
        <v>8092</v>
      </c>
      <c r="T37">
        <v>1574</v>
      </c>
      <c r="U37">
        <v>22398</v>
      </c>
      <c r="V37">
        <v>20146</v>
      </c>
      <c r="W37">
        <v>6999</v>
      </c>
      <c r="X37">
        <v>4373</v>
      </c>
      <c r="Y37">
        <v>15538</v>
      </c>
      <c r="Z37">
        <v>3290</v>
      </c>
      <c r="AA37">
        <v>16385</v>
      </c>
      <c r="AB37">
        <v>40554</v>
      </c>
      <c r="AC37">
        <v>2448</v>
      </c>
      <c r="AD37">
        <v>19303</v>
      </c>
      <c r="AE37">
        <v>40793</v>
      </c>
      <c r="AF37">
        <v>3009</v>
      </c>
      <c r="AG37">
        <v>4268</v>
      </c>
      <c r="AH37">
        <v>5354</v>
      </c>
    </row>
    <row r="39" spans="1:34" x14ac:dyDescent="0.25">
      <c r="A39" t="s">
        <v>119</v>
      </c>
      <c r="B39">
        <v>10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</row>
    <row r="40" spans="1:34" x14ac:dyDescent="0.25">
      <c r="A40" t="s">
        <v>155</v>
      </c>
      <c r="B40">
        <v>11</v>
      </c>
      <c r="C40">
        <v>2032</v>
      </c>
      <c r="D40">
        <v>2177</v>
      </c>
      <c r="E40">
        <v>404</v>
      </c>
      <c r="F40">
        <v>849</v>
      </c>
      <c r="G40">
        <v>4106</v>
      </c>
      <c r="H40">
        <v>717</v>
      </c>
      <c r="I40">
        <v>2226</v>
      </c>
      <c r="J40">
        <v>944</v>
      </c>
      <c r="K40">
        <v>15302</v>
      </c>
      <c r="L40">
        <v>13140</v>
      </c>
      <c r="M40">
        <v>6510</v>
      </c>
      <c r="N40">
        <v>9911</v>
      </c>
      <c r="O40">
        <v>58045</v>
      </c>
      <c r="P40">
        <v>7474</v>
      </c>
      <c r="Q40">
        <v>8440</v>
      </c>
      <c r="R40">
        <v>4675</v>
      </c>
      <c r="S40">
        <v>1801</v>
      </c>
      <c r="T40">
        <v>198</v>
      </c>
      <c r="U40">
        <v>22630</v>
      </c>
      <c r="V40">
        <v>7583</v>
      </c>
      <c r="W40">
        <v>1197</v>
      </c>
      <c r="X40">
        <v>3690</v>
      </c>
      <c r="Y40">
        <v>7548</v>
      </c>
      <c r="Z40">
        <v>3850</v>
      </c>
      <c r="AA40">
        <v>6868</v>
      </c>
      <c r="AB40">
        <v>8357</v>
      </c>
      <c r="AC40">
        <v>155</v>
      </c>
      <c r="AD40">
        <v>9028</v>
      </c>
      <c r="AE40">
        <v>3795</v>
      </c>
      <c r="AF40">
        <v>987</v>
      </c>
      <c r="AG40">
        <v>129</v>
      </c>
      <c r="AH40">
        <v>3346</v>
      </c>
    </row>
    <row r="41" spans="1:34" x14ac:dyDescent="0.25">
      <c r="A41" t="s">
        <v>156</v>
      </c>
      <c r="B41" t="s">
        <v>157</v>
      </c>
      <c r="C41">
        <v>460</v>
      </c>
      <c r="D41">
        <v>0</v>
      </c>
      <c r="E41">
        <v>140</v>
      </c>
      <c r="F41">
        <v>0</v>
      </c>
      <c r="G41">
        <v>919</v>
      </c>
      <c r="H41">
        <v>107</v>
      </c>
      <c r="I41">
        <v>1961</v>
      </c>
      <c r="J41">
        <v>0</v>
      </c>
      <c r="K41">
        <v>15209</v>
      </c>
      <c r="L41">
        <v>11943</v>
      </c>
      <c r="M41">
        <v>5984</v>
      </c>
      <c r="N41">
        <v>9557</v>
      </c>
      <c r="O41">
        <v>54254</v>
      </c>
      <c r="P41">
        <v>2000</v>
      </c>
      <c r="Q41">
        <v>1350</v>
      </c>
      <c r="R41">
        <v>182</v>
      </c>
      <c r="S41">
        <v>255</v>
      </c>
      <c r="T41">
        <v>0</v>
      </c>
      <c r="U41">
        <v>21385</v>
      </c>
      <c r="V41">
        <v>7040</v>
      </c>
      <c r="W41">
        <v>85</v>
      </c>
      <c r="X41">
        <v>3022</v>
      </c>
      <c r="Y41">
        <v>6186</v>
      </c>
      <c r="Z41">
        <v>3023</v>
      </c>
      <c r="AA41">
        <v>2323</v>
      </c>
      <c r="AB41">
        <v>6908</v>
      </c>
      <c r="AC41">
        <v>0</v>
      </c>
      <c r="AD41">
        <v>7256</v>
      </c>
      <c r="AE41">
        <v>914</v>
      </c>
      <c r="AF41">
        <v>753</v>
      </c>
      <c r="AG41">
        <v>0</v>
      </c>
      <c r="AH41">
        <v>359</v>
      </c>
    </row>
    <row r="42" spans="1:34" x14ac:dyDescent="0.25">
      <c r="A42" t="s">
        <v>158</v>
      </c>
      <c r="B42" t="s">
        <v>159</v>
      </c>
      <c r="C42">
        <v>0</v>
      </c>
      <c r="D42">
        <v>2000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1981</v>
      </c>
      <c r="Q42">
        <v>0</v>
      </c>
      <c r="R42">
        <v>3360</v>
      </c>
      <c r="S42">
        <v>512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367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</row>
    <row r="43" spans="1:34" x14ac:dyDescent="0.25">
      <c r="A43" t="s">
        <v>160</v>
      </c>
      <c r="B43" t="s">
        <v>161</v>
      </c>
      <c r="C43">
        <v>294</v>
      </c>
      <c r="D43">
        <v>0</v>
      </c>
      <c r="E43">
        <v>0</v>
      </c>
      <c r="F43">
        <v>0</v>
      </c>
      <c r="G43">
        <v>0</v>
      </c>
      <c r="H43">
        <v>145</v>
      </c>
      <c r="I43">
        <v>0</v>
      </c>
      <c r="J43">
        <v>720</v>
      </c>
      <c r="K43">
        <v>0</v>
      </c>
      <c r="L43">
        <v>0</v>
      </c>
      <c r="M43">
        <v>0</v>
      </c>
      <c r="N43">
        <v>0</v>
      </c>
      <c r="O43">
        <v>1053</v>
      </c>
      <c r="P43">
        <v>0</v>
      </c>
      <c r="Q43">
        <v>0</v>
      </c>
      <c r="R43">
        <v>363</v>
      </c>
      <c r="S43">
        <v>0</v>
      </c>
      <c r="T43">
        <v>150</v>
      </c>
      <c r="U43">
        <v>283</v>
      </c>
      <c r="V43">
        <v>138</v>
      </c>
      <c r="W43">
        <v>300</v>
      </c>
      <c r="X43">
        <v>0</v>
      </c>
      <c r="Y43">
        <v>0</v>
      </c>
      <c r="Z43">
        <v>0</v>
      </c>
      <c r="AA43">
        <v>0</v>
      </c>
      <c r="AB43">
        <v>60</v>
      </c>
      <c r="AC43">
        <v>0</v>
      </c>
      <c r="AD43">
        <v>21</v>
      </c>
      <c r="AE43">
        <v>0</v>
      </c>
      <c r="AF43">
        <v>0</v>
      </c>
      <c r="AG43">
        <v>25</v>
      </c>
      <c r="AH43">
        <v>0</v>
      </c>
    </row>
    <row r="44" spans="1:34" x14ac:dyDescent="0.25">
      <c r="A44" t="s">
        <v>162</v>
      </c>
      <c r="B44" t="s">
        <v>163</v>
      </c>
      <c r="C44">
        <v>153</v>
      </c>
      <c r="D44">
        <v>9</v>
      </c>
      <c r="E44">
        <v>0</v>
      </c>
      <c r="F44">
        <v>84</v>
      </c>
      <c r="G44">
        <v>441</v>
      </c>
      <c r="H44">
        <v>32</v>
      </c>
      <c r="I44">
        <v>0</v>
      </c>
      <c r="J44">
        <v>20</v>
      </c>
      <c r="K44">
        <v>0</v>
      </c>
      <c r="L44">
        <v>0</v>
      </c>
      <c r="M44">
        <v>42</v>
      </c>
      <c r="N44">
        <v>0</v>
      </c>
      <c r="O44">
        <v>0</v>
      </c>
      <c r="P44">
        <v>317</v>
      </c>
      <c r="Q44">
        <v>0</v>
      </c>
      <c r="R44">
        <v>119</v>
      </c>
      <c r="S44">
        <v>50</v>
      </c>
      <c r="T44">
        <v>0</v>
      </c>
      <c r="U44">
        <v>17</v>
      </c>
      <c r="V44">
        <v>0</v>
      </c>
      <c r="W44">
        <v>100</v>
      </c>
      <c r="X44">
        <v>217</v>
      </c>
      <c r="Y44">
        <v>368</v>
      </c>
      <c r="Z44">
        <v>127</v>
      </c>
      <c r="AA44">
        <v>332</v>
      </c>
      <c r="AB44">
        <v>0</v>
      </c>
      <c r="AC44">
        <v>0</v>
      </c>
      <c r="AD44">
        <v>68</v>
      </c>
      <c r="AE44">
        <v>314</v>
      </c>
      <c r="AF44">
        <v>0</v>
      </c>
      <c r="AG44">
        <v>0</v>
      </c>
      <c r="AH44">
        <v>259</v>
      </c>
    </row>
    <row r="45" spans="1:34" x14ac:dyDescent="0.25">
      <c r="A45" t="s">
        <v>164</v>
      </c>
      <c r="B45" t="s">
        <v>165</v>
      </c>
      <c r="C45">
        <v>177</v>
      </c>
      <c r="D45">
        <v>0</v>
      </c>
      <c r="E45">
        <v>0</v>
      </c>
      <c r="F45">
        <v>280</v>
      </c>
      <c r="G45">
        <v>837</v>
      </c>
      <c r="H45">
        <v>146</v>
      </c>
      <c r="I45">
        <v>0</v>
      </c>
      <c r="J45">
        <v>0</v>
      </c>
      <c r="K45">
        <v>0</v>
      </c>
      <c r="L45">
        <v>525</v>
      </c>
      <c r="M45">
        <v>220</v>
      </c>
      <c r="N45">
        <v>0</v>
      </c>
      <c r="O45">
        <v>637</v>
      </c>
      <c r="P45">
        <v>430</v>
      </c>
      <c r="Q45">
        <v>0</v>
      </c>
      <c r="R45">
        <v>114</v>
      </c>
      <c r="S45">
        <v>404</v>
      </c>
      <c r="T45">
        <v>21</v>
      </c>
      <c r="U45">
        <v>0</v>
      </c>
      <c r="V45">
        <v>240</v>
      </c>
      <c r="W45">
        <v>0</v>
      </c>
      <c r="X45">
        <v>377</v>
      </c>
      <c r="Y45">
        <v>176</v>
      </c>
      <c r="Z45">
        <v>0</v>
      </c>
      <c r="AA45">
        <v>345</v>
      </c>
      <c r="AB45">
        <v>225</v>
      </c>
      <c r="AC45">
        <v>0</v>
      </c>
      <c r="AD45">
        <v>478</v>
      </c>
      <c r="AE45">
        <v>205</v>
      </c>
      <c r="AF45">
        <v>0</v>
      </c>
      <c r="AG45">
        <v>0</v>
      </c>
      <c r="AH45">
        <v>159</v>
      </c>
    </row>
    <row r="46" spans="1:34" x14ac:dyDescent="0.25">
      <c r="A46" t="s">
        <v>166</v>
      </c>
      <c r="B46" t="s">
        <v>167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1017</v>
      </c>
      <c r="P46">
        <v>0</v>
      </c>
      <c r="Q46">
        <v>0</v>
      </c>
      <c r="R46">
        <v>3</v>
      </c>
      <c r="S46">
        <v>0</v>
      </c>
      <c r="T46">
        <v>7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59</v>
      </c>
      <c r="AE46">
        <v>0</v>
      </c>
      <c r="AF46">
        <v>0</v>
      </c>
      <c r="AG46">
        <v>0</v>
      </c>
      <c r="AH46">
        <v>0</v>
      </c>
    </row>
    <row r="47" spans="1:34" x14ac:dyDescent="0.25">
      <c r="A47" t="s">
        <v>168</v>
      </c>
      <c r="B47" t="s">
        <v>169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50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60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</row>
    <row r="48" spans="1:34" x14ac:dyDescent="0.25">
      <c r="A48" t="s">
        <v>170</v>
      </c>
      <c r="B48" t="s">
        <v>171</v>
      </c>
      <c r="C48">
        <v>133</v>
      </c>
      <c r="D48">
        <v>168</v>
      </c>
      <c r="E48">
        <v>264</v>
      </c>
      <c r="F48">
        <v>293</v>
      </c>
      <c r="G48">
        <v>900</v>
      </c>
      <c r="H48">
        <v>269</v>
      </c>
      <c r="I48">
        <v>252</v>
      </c>
      <c r="J48">
        <v>199</v>
      </c>
      <c r="K48">
        <v>40</v>
      </c>
      <c r="L48">
        <v>546</v>
      </c>
      <c r="M48">
        <v>30</v>
      </c>
      <c r="N48">
        <v>256</v>
      </c>
      <c r="O48">
        <v>825</v>
      </c>
      <c r="P48">
        <v>249</v>
      </c>
      <c r="Q48">
        <v>401</v>
      </c>
      <c r="R48">
        <v>426</v>
      </c>
      <c r="S48">
        <v>23</v>
      </c>
      <c r="T48">
        <v>0</v>
      </c>
      <c r="U48">
        <v>0</v>
      </c>
      <c r="V48">
        <v>32</v>
      </c>
      <c r="W48">
        <v>389</v>
      </c>
      <c r="X48">
        <v>18</v>
      </c>
      <c r="Y48">
        <v>610</v>
      </c>
      <c r="Z48">
        <v>165</v>
      </c>
      <c r="AA48">
        <v>377</v>
      </c>
      <c r="AB48">
        <v>0</v>
      </c>
      <c r="AC48">
        <v>155</v>
      </c>
      <c r="AD48">
        <v>491</v>
      </c>
      <c r="AE48">
        <v>725</v>
      </c>
      <c r="AF48">
        <v>234</v>
      </c>
      <c r="AG48">
        <v>100</v>
      </c>
      <c r="AH48">
        <v>256</v>
      </c>
    </row>
    <row r="49" spans="1:34" x14ac:dyDescent="0.25">
      <c r="A49" t="s">
        <v>141</v>
      </c>
      <c r="B49" t="s">
        <v>172</v>
      </c>
      <c r="C49">
        <v>815</v>
      </c>
      <c r="D49">
        <v>0</v>
      </c>
      <c r="E49">
        <v>0</v>
      </c>
      <c r="F49">
        <v>192</v>
      </c>
      <c r="G49">
        <v>1009</v>
      </c>
      <c r="H49">
        <v>18</v>
      </c>
      <c r="I49">
        <v>13</v>
      </c>
      <c r="J49">
        <v>5</v>
      </c>
      <c r="K49">
        <v>53</v>
      </c>
      <c r="L49">
        <v>126</v>
      </c>
      <c r="M49">
        <v>234</v>
      </c>
      <c r="N49">
        <v>98</v>
      </c>
      <c r="O49">
        <v>209</v>
      </c>
      <c r="P49">
        <v>2497</v>
      </c>
      <c r="Q49">
        <v>6689</v>
      </c>
      <c r="R49">
        <v>108</v>
      </c>
      <c r="S49">
        <v>557</v>
      </c>
      <c r="T49">
        <v>20</v>
      </c>
      <c r="U49">
        <v>945</v>
      </c>
      <c r="V49">
        <v>133</v>
      </c>
      <c r="W49">
        <v>323</v>
      </c>
      <c r="X49">
        <v>56</v>
      </c>
      <c r="Y49">
        <v>148</v>
      </c>
      <c r="Z49">
        <v>535</v>
      </c>
      <c r="AA49">
        <v>3491</v>
      </c>
      <c r="AB49">
        <v>797</v>
      </c>
      <c r="AC49">
        <v>0</v>
      </c>
      <c r="AD49">
        <v>655</v>
      </c>
      <c r="AE49">
        <v>1637</v>
      </c>
      <c r="AF49">
        <v>0</v>
      </c>
      <c r="AG49">
        <v>4</v>
      </c>
      <c r="AH49">
        <v>2313</v>
      </c>
    </row>
    <row r="50" spans="1:34" x14ac:dyDescent="0.25">
      <c r="A50" t="s">
        <v>173</v>
      </c>
      <c r="B50">
        <v>12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717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</row>
    <row r="51" spans="1:34" x14ac:dyDescent="0.25">
      <c r="A51" t="s">
        <v>174</v>
      </c>
      <c r="B51">
        <v>13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8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</row>
    <row r="52" spans="1:34" x14ac:dyDescent="0.25">
      <c r="A52" t="s">
        <v>175</v>
      </c>
      <c r="B52">
        <v>14</v>
      </c>
      <c r="C52">
        <v>1361</v>
      </c>
      <c r="D52">
        <v>710</v>
      </c>
      <c r="E52">
        <v>2201</v>
      </c>
      <c r="F52">
        <v>2547</v>
      </c>
      <c r="G52">
        <v>5207</v>
      </c>
      <c r="H52">
        <v>1631</v>
      </c>
      <c r="I52">
        <v>1214</v>
      </c>
      <c r="J52">
        <v>1177</v>
      </c>
      <c r="K52">
        <v>1182</v>
      </c>
      <c r="L52">
        <v>7048</v>
      </c>
      <c r="M52">
        <v>2587</v>
      </c>
      <c r="N52">
        <v>1261</v>
      </c>
      <c r="O52">
        <v>6278</v>
      </c>
      <c r="P52">
        <v>3394</v>
      </c>
      <c r="Q52">
        <v>9355</v>
      </c>
      <c r="R52">
        <v>3052</v>
      </c>
      <c r="S52">
        <v>5174</v>
      </c>
      <c r="T52">
        <v>641</v>
      </c>
      <c r="U52">
        <v>1004</v>
      </c>
      <c r="V52">
        <v>3660</v>
      </c>
      <c r="W52">
        <v>1375</v>
      </c>
      <c r="X52">
        <v>1917</v>
      </c>
      <c r="Y52">
        <v>6686</v>
      </c>
      <c r="Z52">
        <v>778</v>
      </c>
      <c r="AA52">
        <v>4849</v>
      </c>
      <c r="AB52">
        <v>9178</v>
      </c>
      <c r="AC52">
        <v>967</v>
      </c>
      <c r="AD52">
        <v>5974</v>
      </c>
      <c r="AE52">
        <v>6932</v>
      </c>
      <c r="AF52">
        <v>990</v>
      </c>
      <c r="AG52">
        <v>651</v>
      </c>
      <c r="AH52">
        <v>764</v>
      </c>
    </row>
    <row r="53" spans="1:34" x14ac:dyDescent="0.25">
      <c r="A53" t="s">
        <v>176</v>
      </c>
      <c r="B53" t="s">
        <v>177</v>
      </c>
      <c r="C53">
        <v>394</v>
      </c>
      <c r="D53">
        <v>107</v>
      </c>
      <c r="E53">
        <v>132</v>
      </c>
      <c r="F53">
        <v>261</v>
      </c>
      <c r="G53">
        <v>22</v>
      </c>
      <c r="H53">
        <v>314</v>
      </c>
      <c r="I53">
        <v>493</v>
      </c>
      <c r="J53">
        <v>176</v>
      </c>
      <c r="K53">
        <v>127</v>
      </c>
      <c r="L53">
        <v>574</v>
      </c>
      <c r="M53">
        <v>377</v>
      </c>
      <c r="N53">
        <v>265</v>
      </c>
      <c r="O53">
        <v>950</v>
      </c>
      <c r="P53">
        <v>339</v>
      </c>
      <c r="Q53">
        <v>284</v>
      </c>
      <c r="R53">
        <v>13</v>
      </c>
      <c r="S53">
        <v>530</v>
      </c>
      <c r="T53">
        <v>75</v>
      </c>
      <c r="U53">
        <v>303</v>
      </c>
      <c r="V53">
        <v>-183</v>
      </c>
      <c r="W53">
        <v>130</v>
      </c>
      <c r="X53">
        <v>187</v>
      </c>
      <c r="Y53">
        <v>937</v>
      </c>
      <c r="Z53">
        <v>107</v>
      </c>
      <c r="AA53">
        <v>949</v>
      </c>
      <c r="AB53">
        <v>427</v>
      </c>
      <c r="AC53">
        <v>32</v>
      </c>
      <c r="AD53">
        <v>450</v>
      </c>
      <c r="AE53">
        <v>431</v>
      </c>
      <c r="AF53">
        <v>262</v>
      </c>
      <c r="AG53">
        <v>0</v>
      </c>
      <c r="AH53">
        <v>105</v>
      </c>
    </row>
    <row r="54" spans="1:34" x14ac:dyDescent="0.25">
      <c r="A54" t="s">
        <v>178</v>
      </c>
      <c r="B54" t="s">
        <v>179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19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1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28</v>
      </c>
    </row>
    <row r="55" spans="1:34" x14ac:dyDescent="0.25">
      <c r="A55" t="s">
        <v>180</v>
      </c>
      <c r="B55" t="s">
        <v>181</v>
      </c>
      <c r="C55">
        <v>3</v>
      </c>
      <c r="D55">
        <v>10</v>
      </c>
      <c r="E55">
        <v>74</v>
      </c>
      <c r="F55">
        <v>41</v>
      </c>
      <c r="G55">
        <v>236</v>
      </c>
      <c r="H55">
        <v>8</v>
      </c>
      <c r="I55">
        <v>0</v>
      </c>
      <c r="J55">
        <v>0</v>
      </c>
      <c r="K55">
        <v>0</v>
      </c>
      <c r="L55">
        <v>46</v>
      </c>
      <c r="M55">
        <v>129</v>
      </c>
      <c r="N55">
        <v>12</v>
      </c>
      <c r="O55">
        <v>15</v>
      </c>
      <c r="P55">
        <v>133</v>
      </c>
      <c r="Q55">
        <v>0</v>
      </c>
      <c r="R55">
        <v>3</v>
      </c>
      <c r="S55">
        <v>44</v>
      </c>
      <c r="T55">
        <v>0</v>
      </c>
      <c r="U55">
        <v>9</v>
      </c>
      <c r="V55">
        <v>47</v>
      </c>
      <c r="W55">
        <v>34</v>
      </c>
      <c r="X55">
        <v>0</v>
      </c>
      <c r="Y55">
        <v>146</v>
      </c>
      <c r="Z55">
        <v>0</v>
      </c>
      <c r="AA55">
        <v>0</v>
      </c>
      <c r="AB55">
        <v>0</v>
      </c>
      <c r="AC55">
        <v>0</v>
      </c>
      <c r="AD55">
        <v>55</v>
      </c>
      <c r="AE55">
        <v>7</v>
      </c>
      <c r="AF55">
        <v>0</v>
      </c>
      <c r="AG55">
        <v>0</v>
      </c>
      <c r="AH55">
        <v>24</v>
      </c>
    </row>
    <row r="56" spans="1:34" x14ac:dyDescent="0.25">
      <c r="A56" t="s">
        <v>182</v>
      </c>
      <c r="B56" t="s">
        <v>183</v>
      </c>
      <c r="C56">
        <v>0</v>
      </c>
      <c r="D56">
        <v>0</v>
      </c>
      <c r="E56">
        <v>12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6</v>
      </c>
      <c r="O56">
        <v>7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4</v>
      </c>
      <c r="W56">
        <v>25</v>
      </c>
      <c r="X56">
        <v>0</v>
      </c>
      <c r="Y56">
        <v>3</v>
      </c>
      <c r="Z56">
        <v>0</v>
      </c>
      <c r="AA56">
        <v>86</v>
      </c>
      <c r="AB56">
        <v>9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</row>
    <row r="57" spans="1:34" x14ac:dyDescent="0.25">
      <c r="A57" t="s">
        <v>184</v>
      </c>
      <c r="B57" t="s">
        <v>185</v>
      </c>
      <c r="C57">
        <v>20</v>
      </c>
      <c r="D57">
        <v>0</v>
      </c>
      <c r="E57">
        <v>0</v>
      </c>
      <c r="F57">
        <v>9</v>
      </c>
      <c r="G57">
        <v>529</v>
      </c>
      <c r="H57">
        <v>0</v>
      </c>
      <c r="I57">
        <v>7</v>
      </c>
      <c r="J57">
        <v>0</v>
      </c>
      <c r="K57">
        <v>0</v>
      </c>
      <c r="L57">
        <v>244</v>
      </c>
      <c r="M57">
        <v>0</v>
      </c>
      <c r="N57">
        <v>58</v>
      </c>
      <c r="O57">
        <v>37</v>
      </c>
      <c r="P57">
        <v>0</v>
      </c>
      <c r="Q57">
        <v>0</v>
      </c>
      <c r="R57">
        <v>0</v>
      </c>
      <c r="S57">
        <v>180</v>
      </c>
      <c r="T57">
        <v>0</v>
      </c>
      <c r="U57">
        <v>0</v>
      </c>
      <c r="V57">
        <v>0</v>
      </c>
      <c r="W57">
        <v>15</v>
      </c>
      <c r="X57">
        <v>0</v>
      </c>
      <c r="Y57">
        <v>398</v>
      </c>
      <c r="Z57">
        <v>0</v>
      </c>
      <c r="AA57">
        <v>0</v>
      </c>
      <c r="AB57">
        <v>0</v>
      </c>
      <c r="AC57">
        <v>0</v>
      </c>
      <c r="AD57">
        <v>30</v>
      </c>
      <c r="AE57">
        <v>112</v>
      </c>
      <c r="AF57">
        <v>0</v>
      </c>
      <c r="AG57">
        <v>0</v>
      </c>
      <c r="AH57">
        <v>399</v>
      </c>
    </row>
    <row r="58" spans="1:34" x14ac:dyDescent="0.25">
      <c r="A58" t="s">
        <v>141</v>
      </c>
      <c r="B58" t="s">
        <v>186</v>
      </c>
      <c r="C58">
        <v>296</v>
      </c>
      <c r="D58">
        <v>11</v>
      </c>
      <c r="E58">
        <v>0</v>
      </c>
      <c r="F58">
        <v>0</v>
      </c>
      <c r="G58">
        <v>221</v>
      </c>
      <c r="H58">
        <v>37</v>
      </c>
      <c r="I58">
        <v>0</v>
      </c>
      <c r="J58">
        <v>2</v>
      </c>
      <c r="K58">
        <v>98</v>
      </c>
      <c r="L58">
        <v>880</v>
      </c>
      <c r="M58">
        <v>630</v>
      </c>
      <c r="N58">
        <v>176</v>
      </c>
      <c r="O58">
        <v>715</v>
      </c>
      <c r="P58">
        <v>575</v>
      </c>
      <c r="Q58">
        <v>109</v>
      </c>
      <c r="R58">
        <v>546</v>
      </c>
      <c r="S58">
        <v>471</v>
      </c>
      <c r="T58">
        <v>0</v>
      </c>
      <c r="U58">
        <v>14</v>
      </c>
      <c r="V58">
        <v>1006</v>
      </c>
      <c r="W58">
        <v>0</v>
      </c>
      <c r="X58">
        <v>0</v>
      </c>
      <c r="Y58">
        <v>2323</v>
      </c>
      <c r="Z58">
        <v>9</v>
      </c>
      <c r="AA58">
        <v>912</v>
      </c>
      <c r="AB58">
        <v>759</v>
      </c>
      <c r="AC58">
        <v>36</v>
      </c>
      <c r="AD58">
        <v>515</v>
      </c>
      <c r="AE58">
        <v>2639</v>
      </c>
      <c r="AF58">
        <v>34</v>
      </c>
      <c r="AG58">
        <v>0</v>
      </c>
      <c r="AH58">
        <v>101</v>
      </c>
    </row>
    <row r="59" spans="1:34" x14ac:dyDescent="0.25">
      <c r="A59" t="s">
        <v>187</v>
      </c>
      <c r="B59" t="s">
        <v>188</v>
      </c>
      <c r="C59">
        <v>24</v>
      </c>
      <c r="D59">
        <v>0</v>
      </c>
      <c r="E59">
        <v>7</v>
      </c>
      <c r="F59">
        <v>0</v>
      </c>
      <c r="G59">
        <v>176</v>
      </c>
      <c r="H59">
        <v>27</v>
      </c>
      <c r="I59">
        <v>0</v>
      </c>
      <c r="J59">
        <v>0</v>
      </c>
      <c r="K59">
        <v>0</v>
      </c>
      <c r="L59">
        <v>117</v>
      </c>
      <c r="M59">
        <v>158</v>
      </c>
      <c r="N59">
        <v>4</v>
      </c>
      <c r="O59">
        <v>565</v>
      </c>
      <c r="P59">
        <v>102</v>
      </c>
      <c r="Q59">
        <v>8203</v>
      </c>
      <c r="R59">
        <v>5</v>
      </c>
      <c r="S59">
        <v>0</v>
      </c>
      <c r="T59">
        <v>30</v>
      </c>
      <c r="U59">
        <v>0</v>
      </c>
      <c r="V59">
        <v>138</v>
      </c>
      <c r="W59">
        <v>0</v>
      </c>
      <c r="X59">
        <v>86</v>
      </c>
      <c r="Y59">
        <v>197</v>
      </c>
      <c r="Z59">
        <v>0</v>
      </c>
      <c r="AA59">
        <v>100</v>
      </c>
      <c r="AB59">
        <v>320</v>
      </c>
      <c r="AC59">
        <v>0</v>
      </c>
      <c r="AD59">
        <v>270</v>
      </c>
      <c r="AE59">
        <v>0</v>
      </c>
      <c r="AF59">
        <v>0</v>
      </c>
      <c r="AG59">
        <v>0</v>
      </c>
      <c r="AH59">
        <v>0</v>
      </c>
    </row>
    <row r="60" spans="1:34" x14ac:dyDescent="0.25">
      <c r="A60" t="s">
        <v>189</v>
      </c>
      <c r="B60" t="s">
        <v>190</v>
      </c>
      <c r="C60">
        <v>216</v>
      </c>
      <c r="D60">
        <v>467</v>
      </c>
      <c r="E60">
        <v>626</v>
      </c>
      <c r="F60">
        <v>401</v>
      </c>
      <c r="G60">
        <v>1298</v>
      </c>
      <c r="H60">
        <v>549</v>
      </c>
      <c r="I60">
        <v>414</v>
      </c>
      <c r="J60">
        <v>489</v>
      </c>
      <c r="K60">
        <v>513</v>
      </c>
      <c r="L60">
        <v>2138</v>
      </c>
      <c r="M60">
        <v>-104</v>
      </c>
      <c r="N60">
        <v>536</v>
      </c>
      <c r="O60">
        <v>3230</v>
      </c>
      <c r="P60">
        <v>1745</v>
      </c>
      <c r="Q60">
        <v>0</v>
      </c>
      <c r="R60">
        <v>1797</v>
      </c>
      <c r="S60">
        <v>1467</v>
      </c>
      <c r="T60">
        <v>237</v>
      </c>
      <c r="U60">
        <v>118</v>
      </c>
      <c r="V60">
        <v>986</v>
      </c>
      <c r="W60">
        <v>505</v>
      </c>
      <c r="X60">
        <v>760</v>
      </c>
      <c r="Y60">
        <v>1827</v>
      </c>
      <c r="Z60">
        <v>429</v>
      </c>
      <c r="AA60">
        <v>1337</v>
      </c>
      <c r="AB60">
        <v>2946</v>
      </c>
      <c r="AC60">
        <v>441</v>
      </c>
      <c r="AD60">
        <v>1680</v>
      </c>
      <c r="AE60">
        <v>2541</v>
      </c>
      <c r="AF60">
        <v>298</v>
      </c>
      <c r="AG60">
        <v>356</v>
      </c>
      <c r="AH60">
        <v>0</v>
      </c>
    </row>
    <row r="61" spans="1:34" x14ac:dyDescent="0.25">
      <c r="A61" t="s">
        <v>191</v>
      </c>
      <c r="B61" t="s">
        <v>192</v>
      </c>
      <c r="C61">
        <v>0</v>
      </c>
      <c r="D61">
        <v>0</v>
      </c>
      <c r="E61">
        <v>624</v>
      </c>
      <c r="F61">
        <v>1681</v>
      </c>
      <c r="G61">
        <v>1497</v>
      </c>
      <c r="H61">
        <v>173</v>
      </c>
      <c r="I61">
        <v>0</v>
      </c>
      <c r="J61">
        <v>0</v>
      </c>
      <c r="K61">
        <v>0</v>
      </c>
      <c r="L61">
        <v>2203</v>
      </c>
      <c r="M61">
        <v>774</v>
      </c>
      <c r="N61">
        <v>0</v>
      </c>
      <c r="O61">
        <v>1907</v>
      </c>
      <c r="P61">
        <v>206</v>
      </c>
      <c r="Q61">
        <v>638</v>
      </c>
      <c r="R61">
        <v>542</v>
      </c>
      <c r="S61">
        <v>1992</v>
      </c>
      <c r="T61">
        <v>203</v>
      </c>
      <c r="U61">
        <v>0</v>
      </c>
      <c r="V61">
        <v>1231</v>
      </c>
      <c r="W61">
        <v>423</v>
      </c>
      <c r="X61">
        <v>633</v>
      </c>
      <c r="Y61">
        <v>533</v>
      </c>
      <c r="Z61">
        <v>0</v>
      </c>
      <c r="AA61">
        <v>1239</v>
      </c>
      <c r="AB61">
        <v>2984</v>
      </c>
      <c r="AC61">
        <v>156</v>
      </c>
      <c r="AD61">
        <v>1867</v>
      </c>
      <c r="AE61">
        <v>239</v>
      </c>
      <c r="AF61">
        <v>0</v>
      </c>
      <c r="AG61">
        <v>0</v>
      </c>
      <c r="AH61">
        <v>0</v>
      </c>
    </row>
    <row r="62" spans="1:34" x14ac:dyDescent="0.25">
      <c r="A62" t="s">
        <v>193</v>
      </c>
      <c r="B62" t="s">
        <v>194</v>
      </c>
      <c r="C62">
        <v>0</v>
      </c>
      <c r="D62">
        <v>21</v>
      </c>
      <c r="E62">
        <v>481</v>
      </c>
      <c r="F62">
        <v>0</v>
      </c>
      <c r="G62">
        <v>976</v>
      </c>
      <c r="H62">
        <v>356</v>
      </c>
      <c r="I62">
        <v>195</v>
      </c>
      <c r="J62">
        <v>0</v>
      </c>
      <c r="K62">
        <v>60</v>
      </c>
      <c r="L62">
        <v>567</v>
      </c>
      <c r="M62">
        <v>346</v>
      </c>
      <c r="N62">
        <v>204</v>
      </c>
      <c r="O62">
        <v>-4499</v>
      </c>
      <c r="P62">
        <v>121</v>
      </c>
      <c r="Q62">
        <v>0</v>
      </c>
      <c r="R62">
        <v>0</v>
      </c>
      <c r="S62">
        <v>223</v>
      </c>
      <c r="T62">
        <v>21</v>
      </c>
      <c r="U62">
        <v>560</v>
      </c>
      <c r="V62">
        <v>150</v>
      </c>
      <c r="W62">
        <v>243</v>
      </c>
      <c r="X62">
        <v>168</v>
      </c>
      <c r="Y62">
        <v>223</v>
      </c>
      <c r="Z62">
        <v>147</v>
      </c>
      <c r="AA62">
        <v>134</v>
      </c>
      <c r="AB62">
        <v>995</v>
      </c>
      <c r="AC62">
        <v>92</v>
      </c>
      <c r="AD62">
        <v>717</v>
      </c>
      <c r="AE62">
        <v>555</v>
      </c>
      <c r="AF62">
        <v>301</v>
      </c>
      <c r="AG62">
        <v>162</v>
      </c>
      <c r="AH62">
        <v>0</v>
      </c>
    </row>
    <row r="63" spans="1:34" x14ac:dyDescent="0.25">
      <c r="A63" t="s">
        <v>195</v>
      </c>
      <c r="B63" t="s">
        <v>196</v>
      </c>
      <c r="C63">
        <v>134</v>
      </c>
      <c r="D63">
        <v>37</v>
      </c>
      <c r="E63">
        <v>128</v>
      </c>
      <c r="F63">
        <v>154</v>
      </c>
      <c r="G63">
        <v>182</v>
      </c>
      <c r="H63">
        <v>50</v>
      </c>
      <c r="I63">
        <v>27</v>
      </c>
      <c r="J63">
        <v>321</v>
      </c>
      <c r="K63">
        <v>255</v>
      </c>
      <c r="L63">
        <v>167</v>
      </c>
      <c r="M63">
        <v>82</v>
      </c>
      <c r="N63">
        <v>0</v>
      </c>
      <c r="O63">
        <v>2917</v>
      </c>
      <c r="P63">
        <v>0</v>
      </c>
      <c r="Q63">
        <v>0</v>
      </c>
      <c r="R63">
        <v>55</v>
      </c>
      <c r="S63">
        <v>151</v>
      </c>
      <c r="T63">
        <v>0</v>
      </c>
      <c r="U63">
        <v>0</v>
      </c>
      <c r="V63">
        <v>85</v>
      </c>
      <c r="W63">
        <v>0</v>
      </c>
      <c r="X63">
        <v>27</v>
      </c>
      <c r="Y63">
        <v>39</v>
      </c>
      <c r="Z63">
        <v>0</v>
      </c>
      <c r="AA63">
        <v>12</v>
      </c>
      <c r="AB63">
        <v>387</v>
      </c>
      <c r="AC63">
        <v>60</v>
      </c>
      <c r="AD63">
        <v>74</v>
      </c>
      <c r="AE63">
        <v>274</v>
      </c>
      <c r="AF63">
        <v>40</v>
      </c>
      <c r="AG63">
        <v>79</v>
      </c>
      <c r="AH63">
        <v>0</v>
      </c>
    </row>
    <row r="64" spans="1:34" x14ac:dyDescent="0.25">
      <c r="A64" t="s">
        <v>197</v>
      </c>
      <c r="B64" t="s">
        <v>198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</row>
    <row r="65" spans="1:35" x14ac:dyDescent="0.25">
      <c r="A65" t="s">
        <v>199</v>
      </c>
      <c r="B65" t="s">
        <v>200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</row>
    <row r="66" spans="1:35" x14ac:dyDescent="0.25">
      <c r="A66" t="s">
        <v>201</v>
      </c>
      <c r="B66" t="s">
        <v>202</v>
      </c>
      <c r="C66">
        <v>274</v>
      </c>
      <c r="D66">
        <v>57</v>
      </c>
      <c r="E66">
        <v>117</v>
      </c>
      <c r="F66">
        <v>0</v>
      </c>
      <c r="G66">
        <v>70</v>
      </c>
      <c r="H66">
        <v>117</v>
      </c>
      <c r="I66">
        <v>59</v>
      </c>
      <c r="J66">
        <v>189</v>
      </c>
      <c r="K66">
        <v>129</v>
      </c>
      <c r="L66">
        <v>112</v>
      </c>
      <c r="M66">
        <v>195</v>
      </c>
      <c r="N66">
        <v>0</v>
      </c>
      <c r="O66">
        <v>434</v>
      </c>
      <c r="P66">
        <v>173</v>
      </c>
      <c r="Q66">
        <v>121</v>
      </c>
      <c r="R66">
        <v>91</v>
      </c>
      <c r="S66">
        <v>116</v>
      </c>
      <c r="T66">
        <v>75</v>
      </c>
      <c r="U66">
        <v>0</v>
      </c>
      <c r="V66">
        <v>196</v>
      </c>
      <c r="W66">
        <v>0</v>
      </c>
      <c r="X66">
        <v>56</v>
      </c>
      <c r="Y66">
        <v>59</v>
      </c>
      <c r="Z66">
        <v>86</v>
      </c>
      <c r="AA66">
        <v>80</v>
      </c>
      <c r="AB66">
        <v>351</v>
      </c>
      <c r="AC66">
        <v>150</v>
      </c>
      <c r="AD66">
        <v>316</v>
      </c>
      <c r="AE66">
        <v>134</v>
      </c>
      <c r="AF66">
        <v>55</v>
      </c>
      <c r="AG66">
        <v>54</v>
      </c>
      <c r="AH66">
        <v>107</v>
      </c>
    </row>
    <row r="67" spans="1:35" x14ac:dyDescent="0.25">
      <c r="A67" t="s">
        <v>127</v>
      </c>
      <c r="B67">
        <v>15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213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</row>
    <row r="68" spans="1:35" x14ac:dyDescent="0.25">
      <c r="A68" t="s">
        <v>203</v>
      </c>
      <c r="B68">
        <v>16</v>
      </c>
      <c r="C68">
        <v>1675</v>
      </c>
      <c r="D68">
        <v>908</v>
      </c>
      <c r="E68">
        <v>558</v>
      </c>
      <c r="F68">
        <v>2154</v>
      </c>
      <c r="G68">
        <v>7858</v>
      </c>
      <c r="H68">
        <v>2239</v>
      </c>
      <c r="I68">
        <v>366</v>
      </c>
      <c r="J68">
        <v>1067</v>
      </c>
      <c r="K68">
        <v>510</v>
      </c>
      <c r="L68">
        <v>4926</v>
      </c>
      <c r="M68">
        <v>2799</v>
      </c>
      <c r="N68">
        <v>1660</v>
      </c>
      <c r="O68">
        <v>12577</v>
      </c>
      <c r="P68">
        <v>1886</v>
      </c>
      <c r="Q68">
        <v>1901</v>
      </c>
      <c r="R68">
        <v>1035</v>
      </c>
      <c r="S68">
        <v>3585</v>
      </c>
      <c r="T68">
        <v>119</v>
      </c>
      <c r="U68">
        <v>896</v>
      </c>
      <c r="V68">
        <v>4275</v>
      </c>
      <c r="W68">
        <v>2523</v>
      </c>
      <c r="X68">
        <v>1307</v>
      </c>
      <c r="Y68">
        <v>4040</v>
      </c>
      <c r="Z68">
        <v>306</v>
      </c>
      <c r="AA68">
        <v>4340</v>
      </c>
      <c r="AB68">
        <v>5800</v>
      </c>
      <c r="AC68">
        <v>284</v>
      </c>
      <c r="AD68">
        <v>2608</v>
      </c>
      <c r="AE68">
        <v>11079</v>
      </c>
      <c r="AF68">
        <v>783</v>
      </c>
      <c r="AG68">
        <v>1040</v>
      </c>
      <c r="AH68">
        <v>0</v>
      </c>
    </row>
    <row r="69" spans="1:35" x14ac:dyDescent="0.25">
      <c r="A69" t="s">
        <v>204</v>
      </c>
      <c r="B69" t="s">
        <v>205</v>
      </c>
      <c r="C69">
        <v>1330</v>
      </c>
      <c r="D69">
        <v>908</v>
      </c>
      <c r="E69">
        <v>558</v>
      </c>
      <c r="F69">
        <v>2079</v>
      </c>
      <c r="G69">
        <v>7165</v>
      </c>
      <c r="H69">
        <v>2239</v>
      </c>
      <c r="I69">
        <v>306</v>
      </c>
      <c r="J69">
        <v>579</v>
      </c>
      <c r="K69">
        <v>510</v>
      </c>
      <c r="L69">
        <v>4884</v>
      </c>
      <c r="M69">
        <v>2799</v>
      </c>
      <c r="N69">
        <v>1060</v>
      </c>
      <c r="O69">
        <v>12577</v>
      </c>
      <c r="P69">
        <v>1886</v>
      </c>
      <c r="Q69">
        <v>1151</v>
      </c>
      <c r="R69">
        <v>999</v>
      </c>
      <c r="S69">
        <v>2854</v>
      </c>
      <c r="T69">
        <v>119</v>
      </c>
      <c r="U69">
        <v>849</v>
      </c>
      <c r="V69">
        <v>4005</v>
      </c>
      <c r="W69">
        <v>1463</v>
      </c>
      <c r="X69">
        <v>634</v>
      </c>
      <c r="Y69">
        <v>3940</v>
      </c>
      <c r="Z69">
        <v>306</v>
      </c>
      <c r="AA69">
        <v>4240</v>
      </c>
      <c r="AB69">
        <v>5800</v>
      </c>
      <c r="AC69">
        <v>225</v>
      </c>
      <c r="AD69">
        <v>2608</v>
      </c>
      <c r="AE69">
        <v>11054</v>
      </c>
      <c r="AF69">
        <v>783</v>
      </c>
      <c r="AG69">
        <v>938</v>
      </c>
      <c r="AH69">
        <v>0</v>
      </c>
    </row>
    <row r="70" spans="1:35" x14ac:dyDescent="0.25">
      <c r="A70" t="s">
        <v>206</v>
      </c>
      <c r="B70" t="s">
        <v>207</v>
      </c>
      <c r="C70">
        <v>0</v>
      </c>
      <c r="D70">
        <v>0</v>
      </c>
      <c r="E70">
        <v>0</v>
      </c>
      <c r="F70">
        <v>25</v>
      </c>
      <c r="G70">
        <v>0</v>
      </c>
      <c r="H70">
        <v>0</v>
      </c>
      <c r="I70">
        <v>0</v>
      </c>
      <c r="J70">
        <v>488</v>
      </c>
      <c r="K70">
        <v>0</v>
      </c>
      <c r="L70">
        <v>0</v>
      </c>
      <c r="M70">
        <v>0</v>
      </c>
      <c r="N70">
        <v>600</v>
      </c>
      <c r="O70">
        <v>0</v>
      </c>
      <c r="P70">
        <v>0</v>
      </c>
      <c r="Q70">
        <v>750</v>
      </c>
      <c r="R70">
        <v>0</v>
      </c>
      <c r="S70">
        <v>528</v>
      </c>
      <c r="T70">
        <v>0</v>
      </c>
      <c r="U70">
        <v>0</v>
      </c>
      <c r="V70">
        <v>0</v>
      </c>
      <c r="W70">
        <v>60</v>
      </c>
      <c r="X70">
        <v>0</v>
      </c>
      <c r="Y70">
        <v>100</v>
      </c>
      <c r="Z70">
        <v>0</v>
      </c>
      <c r="AA70">
        <v>0</v>
      </c>
      <c r="AB70">
        <v>0</v>
      </c>
      <c r="AC70">
        <v>59</v>
      </c>
      <c r="AD70">
        <v>0</v>
      </c>
      <c r="AE70">
        <v>0</v>
      </c>
      <c r="AF70">
        <v>0</v>
      </c>
      <c r="AG70">
        <v>0</v>
      </c>
      <c r="AH70">
        <v>0</v>
      </c>
    </row>
    <row r="71" spans="1:35" x14ac:dyDescent="0.25">
      <c r="A71" t="s">
        <v>203</v>
      </c>
      <c r="B71" t="s">
        <v>208</v>
      </c>
      <c r="C71">
        <v>345</v>
      </c>
      <c r="D71">
        <v>0</v>
      </c>
      <c r="E71">
        <v>0</v>
      </c>
      <c r="F71">
        <v>50</v>
      </c>
      <c r="G71">
        <v>693</v>
      </c>
      <c r="H71">
        <v>0</v>
      </c>
      <c r="I71">
        <v>60</v>
      </c>
      <c r="J71">
        <v>0</v>
      </c>
      <c r="K71">
        <v>0</v>
      </c>
      <c r="L71">
        <v>42</v>
      </c>
      <c r="M71">
        <v>0</v>
      </c>
      <c r="N71">
        <v>0</v>
      </c>
      <c r="O71">
        <v>0</v>
      </c>
      <c r="P71">
        <v>0</v>
      </c>
      <c r="Q71">
        <v>0</v>
      </c>
      <c r="R71">
        <v>36</v>
      </c>
      <c r="S71">
        <v>203</v>
      </c>
      <c r="T71">
        <v>0</v>
      </c>
      <c r="U71">
        <v>47</v>
      </c>
      <c r="V71">
        <v>270</v>
      </c>
      <c r="W71">
        <v>1000</v>
      </c>
      <c r="X71">
        <v>673</v>
      </c>
      <c r="Y71">
        <v>0</v>
      </c>
      <c r="Z71">
        <v>0</v>
      </c>
      <c r="AA71">
        <v>100</v>
      </c>
      <c r="AB71">
        <v>0</v>
      </c>
      <c r="AC71">
        <v>0</v>
      </c>
      <c r="AD71">
        <v>0</v>
      </c>
      <c r="AE71">
        <v>25</v>
      </c>
      <c r="AF71">
        <v>0</v>
      </c>
      <c r="AG71">
        <v>102</v>
      </c>
      <c r="AH71">
        <v>0</v>
      </c>
    </row>
    <row r="72" spans="1:35" x14ac:dyDescent="0.25">
      <c r="A72" t="s">
        <v>151</v>
      </c>
      <c r="B72" t="s">
        <v>209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</row>
    <row r="73" spans="1:35" x14ac:dyDescent="0.25">
      <c r="A73" t="s">
        <v>210</v>
      </c>
      <c r="B73">
        <v>17</v>
      </c>
      <c r="C73">
        <v>5068</v>
      </c>
      <c r="D73">
        <v>3795</v>
      </c>
      <c r="E73">
        <v>3163</v>
      </c>
      <c r="F73">
        <v>5550</v>
      </c>
      <c r="G73">
        <v>17171</v>
      </c>
      <c r="H73">
        <v>4587</v>
      </c>
      <c r="I73">
        <v>3806</v>
      </c>
      <c r="J73">
        <v>3188</v>
      </c>
      <c r="K73">
        <v>16994</v>
      </c>
      <c r="L73">
        <v>25114</v>
      </c>
      <c r="M73">
        <v>11896</v>
      </c>
      <c r="N73">
        <v>12832</v>
      </c>
      <c r="O73">
        <v>77625</v>
      </c>
      <c r="P73">
        <v>12754</v>
      </c>
      <c r="Q73">
        <v>19696</v>
      </c>
      <c r="R73">
        <v>8762</v>
      </c>
      <c r="S73">
        <v>10560</v>
      </c>
      <c r="T73">
        <v>958</v>
      </c>
      <c r="U73">
        <v>24743</v>
      </c>
      <c r="V73">
        <v>15518</v>
      </c>
      <c r="W73">
        <v>5095</v>
      </c>
      <c r="X73">
        <v>6914</v>
      </c>
      <c r="Y73">
        <v>18274</v>
      </c>
      <c r="Z73">
        <v>4934</v>
      </c>
      <c r="AA73">
        <v>16057</v>
      </c>
      <c r="AB73">
        <v>23335</v>
      </c>
      <c r="AC73">
        <v>1406</v>
      </c>
      <c r="AD73">
        <v>17610</v>
      </c>
      <c r="AE73">
        <v>21806</v>
      </c>
      <c r="AF73">
        <v>2760</v>
      </c>
      <c r="AG73">
        <v>1820</v>
      </c>
      <c r="AH73">
        <v>4110</v>
      </c>
    </row>
    <row r="74" spans="1:35" x14ac:dyDescent="0.25">
      <c r="A74" t="s">
        <v>211</v>
      </c>
      <c r="B74">
        <v>18</v>
      </c>
      <c r="C74">
        <v>19046</v>
      </c>
      <c r="D74">
        <v>-1015</v>
      </c>
      <c r="E74">
        <v>2516</v>
      </c>
      <c r="F74">
        <v>25</v>
      </c>
      <c r="G74">
        <v>742</v>
      </c>
      <c r="H74">
        <v>2062</v>
      </c>
      <c r="I74">
        <v>-344</v>
      </c>
      <c r="J74">
        <v>146</v>
      </c>
      <c r="K74">
        <v>-14716</v>
      </c>
      <c r="L74">
        <v>8820</v>
      </c>
      <c r="M74">
        <v>-791</v>
      </c>
      <c r="N74">
        <v>-419</v>
      </c>
      <c r="O74">
        <v>15445</v>
      </c>
      <c r="P74">
        <v>1872</v>
      </c>
      <c r="Q74">
        <v>-13454</v>
      </c>
      <c r="R74">
        <v>1452</v>
      </c>
      <c r="S74">
        <v>-2468</v>
      </c>
      <c r="T74">
        <v>616</v>
      </c>
      <c r="U74">
        <v>-2345</v>
      </c>
      <c r="V74">
        <v>4628</v>
      </c>
      <c r="W74">
        <v>1904</v>
      </c>
      <c r="X74">
        <v>-2541</v>
      </c>
      <c r="Y74">
        <v>-2736</v>
      </c>
      <c r="Z74">
        <v>-1644</v>
      </c>
      <c r="AA74">
        <v>328</v>
      </c>
      <c r="AB74">
        <v>17219</v>
      </c>
      <c r="AC74">
        <v>1042</v>
      </c>
      <c r="AD74">
        <v>1693</v>
      </c>
      <c r="AE74">
        <v>18987</v>
      </c>
      <c r="AF74">
        <v>249</v>
      </c>
      <c r="AG74">
        <v>2448</v>
      </c>
      <c r="AH74">
        <v>1244</v>
      </c>
      <c r="AI74">
        <v>58785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5"/>
  <sheetViews>
    <sheetView topLeftCell="AS2" workbookViewId="0">
      <selection activeCell="BQ34" sqref="BQ34:BT34"/>
    </sheetView>
  </sheetViews>
  <sheetFormatPr defaultRowHeight="15" x14ac:dyDescent="0.25"/>
  <sheetData>
    <row r="1" spans="1:74" s="80" customFormat="1" ht="175.5" customHeight="1" x14ac:dyDescent="0.25">
      <c r="A1" s="80" t="s">
        <v>112</v>
      </c>
      <c r="B1" s="80" t="s">
        <v>113</v>
      </c>
      <c r="C1" s="80" t="s">
        <v>114</v>
      </c>
      <c r="D1" s="80" t="s">
        <v>115</v>
      </c>
      <c r="E1" s="80" t="s">
        <v>116</v>
      </c>
      <c r="F1" s="80" t="s">
        <v>117</v>
      </c>
      <c r="G1" s="80" t="s">
        <v>118</v>
      </c>
      <c r="H1" s="80" t="s">
        <v>119</v>
      </c>
      <c r="I1" s="80" t="s">
        <v>120</v>
      </c>
      <c r="J1" s="80" t="s">
        <v>121</v>
      </c>
      <c r="K1" s="80" t="s">
        <v>122</v>
      </c>
      <c r="L1" s="80" t="s">
        <v>123</v>
      </c>
      <c r="M1" s="80" t="s">
        <v>124</v>
      </c>
      <c r="N1" s="80" t="s">
        <v>125</v>
      </c>
      <c r="O1" s="80" t="s">
        <v>126</v>
      </c>
      <c r="P1" s="80" t="s">
        <v>127</v>
      </c>
      <c r="Q1" s="80" t="s">
        <v>128</v>
      </c>
      <c r="R1" s="80" t="s">
        <v>129</v>
      </c>
      <c r="S1" s="80" t="s">
        <v>130</v>
      </c>
      <c r="U1" s="80" t="s">
        <v>131</v>
      </c>
      <c r="V1" s="80" t="s">
        <v>132</v>
      </c>
      <c r="W1" s="80" t="s">
        <v>133</v>
      </c>
      <c r="X1" s="80" t="s">
        <v>135</v>
      </c>
      <c r="Y1" s="80" t="s">
        <v>137</v>
      </c>
      <c r="Z1" s="80" t="s">
        <v>139</v>
      </c>
      <c r="AA1" s="80" t="s">
        <v>141</v>
      </c>
      <c r="AB1" s="80" t="s">
        <v>143</v>
      </c>
      <c r="AC1" s="80" t="s">
        <v>144</v>
      </c>
      <c r="AD1" s="80" t="s">
        <v>145</v>
      </c>
      <c r="AE1" s="80" t="s">
        <v>146</v>
      </c>
      <c r="AF1" s="80" t="s">
        <v>147</v>
      </c>
      <c r="AG1" s="80" t="s">
        <v>148</v>
      </c>
      <c r="AH1" s="80" t="s">
        <v>149</v>
      </c>
      <c r="AI1" s="80" t="s">
        <v>151</v>
      </c>
      <c r="AJ1" s="80" t="s">
        <v>141</v>
      </c>
      <c r="AK1" s="80" t="s">
        <v>154</v>
      </c>
      <c r="AM1" s="80" t="s">
        <v>119</v>
      </c>
      <c r="AN1" s="80" t="s">
        <v>155</v>
      </c>
      <c r="AO1" s="80" t="s">
        <v>156</v>
      </c>
      <c r="AP1" s="80" t="s">
        <v>158</v>
      </c>
      <c r="AQ1" s="80" t="s">
        <v>160</v>
      </c>
      <c r="AR1" s="80" t="s">
        <v>162</v>
      </c>
      <c r="AS1" s="80" t="s">
        <v>164</v>
      </c>
      <c r="AT1" s="80" t="s">
        <v>166</v>
      </c>
      <c r="AU1" s="80" t="s">
        <v>168</v>
      </c>
      <c r="AV1" s="80" t="s">
        <v>170</v>
      </c>
      <c r="AW1" s="80" t="s">
        <v>141</v>
      </c>
      <c r="AX1" s="80" t="s">
        <v>173</v>
      </c>
      <c r="AY1" s="80" t="s">
        <v>174</v>
      </c>
      <c r="AZ1" s="80" t="s">
        <v>175</v>
      </c>
      <c r="BA1" s="80" t="s">
        <v>176</v>
      </c>
      <c r="BB1" s="80" t="s">
        <v>178</v>
      </c>
      <c r="BC1" s="80" t="s">
        <v>180</v>
      </c>
      <c r="BD1" s="80" t="s">
        <v>182</v>
      </c>
      <c r="BE1" s="80" t="s">
        <v>184</v>
      </c>
      <c r="BF1" s="80" t="s">
        <v>141</v>
      </c>
      <c r="BG1" s="80" t="s">
        <v>187</v>
      </c>
      <c r="BH1" s="80" t="s">
        <v>189</v>
      </c>
      <c r="BI1" s="80" t="s">
        <v>191</v>
      </c>
      <c r="BJ1" s="80" t="s">
        <v>193</v>
      </c>
      <c r="BK1" s="80" t="s">
        <v>195</v>
      </c>
      <c r="BL1" s="80" t="s">
        <v>197</v>
      </c>
      <c r="BM1" s="80" t="s">
        <v>199</v>
      </c>
      <c r="BN1" s="80" t="s">
        <v>201</v>
      </c>
      <c r="BO1" s="80" t="s">
        <v>127</v>
      </c>
      <c r="BP1" s="80" t="s">
        <v>203</v>
      </c>
      <c r="BQ1" s="80" t="s">
        <v>204</v>
      </c>
      <c r="BR1" s="80" t="s">
        <v>206</v>
      </c>
      <c r="BS1" s="80" t="s">
        <v>203</v>
      </c>
      <c r="BT1" s="80" t="s">
        <v>151</v>
      </c>
      <c r="BU1" s="80" t="s">
        <v>210</v>
      </c>
      <c r="BV1" s="80" t="s">
        <v>211</v>
      </c>
    </row>
    <row r="2" spans="1:74" x14ac:dyDescent="0.25">
      <c r="A2">
        <v>2021</v>
      </c>
      <c r="B2">
        <v>19</v>
      </c>
      <c r="C2">
        <v>20</v>
      </c>
      <c r="D2">
        <v>21</v>
      </c>
      <c r="E2">
        <v>22</v>
      </c>
      <c r="F2">
        <v>23</v>
      </c>
      <c r="G2">
        <v>24</v>
      </c>
      <c r="H2">
        <v>25</v>
      </c>
      <c r="I2">
        <v>26</v>
      </c>
      <c r="J2">
        <v>27</v>
      </c>
      <c r="K2">
        <v>28</v>
      </c>
      <c r="L2">
        <v>29</v>
      </c>
      <c r="M2">
        <v>30</v>
      </c>
      <c r="N2">
        <v>31</v>
      </c>
      <c r="O2">
        <v>32</v>
      </c>
      <c r="P2">
        <v>33</v>
      </c>
      <c r="Q2">
        <v>34</v>
      </c>
      <c r="R2">
        <v>35</v>
      </c>
      <c r="S2">
        <v>36</v>
      </c>
      <c r="U2">
        <v>1</v>
      </c>
      <c r="V2">
        <v>2</v>
      </c>
      <c r="W2" t="s">
        <v>134</v>
      </c>
      <c r="X2" t="s">
        <v>136</v>
      </c>
      <c r="Y2" t="s">
        <v>138</v>
      </c>
      <c r="Z2" t="s">
        <v>140</v>
      </c>
      <c r="AA2" t="s">
        <v>142</v>
      </c>
      <c r="AB2">
        <v>3</v>
      </c>
      <c r="AC2">
        <v>4</v>
      </c>
      <c r="AD2">
        <v>5</v>
      </c>
      <c r="AE2">
        <v>6</v>
      </c>
      <c r="AF2">
        <v>7</v>
      </c>
      <c r="AG2">
        <v>8</v>
      </c>
      <c r="AH2" t="s">
        <v>150</v>
      </c>
      <c r="AI2" t="s">
        <v>152</v>
      </c>
      <c r="AJ2" t="s">
        <v>153</v>
      </c>
      <c r="AK2">
        <v>9</v>
      </c>
      <c r="AM2">
        <v>10</v>
      </c>
      <c r="AN2">
        <v>11</v>
      </c>
      <c r="AO2" t="s">
        <v>157</v>
      </c>
      <c r="AP2" t="s">
        <v>159</v>
      </c>
      <c r="AQ2" t="s">
        <v>161</v>
      </c>
      <c r="AR2" t="s">
        <v>163</v>
      </c>
      <c r="AS2" t="s">
        <v>165</v>
      </c>
      <c r="AT2" t="s">
        <v>167</v>
      </c>
      <c r="AU2" t="s">
        <v>169</v>
      </c>
      <c r="AV2" t="s">
        <v>171</v>
      </c>
      <c r="AW2" t="s">
        <v>172</v>
      </c>
      <c r="AX2">
        <v>12</v>
      </c>
      <c r="AY2">
        <v>13</v>
      </c>
      <c r="AZ2">
        <v>14</v>
      </c>
      <c r="BA2" t="s">
        <v>177</v>
      </c>
      <c r="BB2" t="s">
        <v>179</v>
      </c>
      <c r="BC2" t="s">
        <v>181</v>
      </c>
      <c r="BD2" t="s">
        <v>183</v>
      </c>
      <c r="BE2" t="s">
        <v>185</v>
      </c>
      <c r="BF2" t="s">
        <v>186</v>
      </c>
      <c r="BG2" t="s">
        <v>188</v>
      </c>
      <c r="BH2" t="s">
        <v>190</v>
      </c>
      <c r="BI2" t="s">
        <v>192</v>
      </c>
      <c r="BJ2" t="s">
        <v>194</v>
      </c>
      <c r="BK2" t="s">
        <v>196</v>
      </c>
      <c r="BL2" t="s">
        <v>198</v>
      </c>
      <c r="BM2" t="s">
        <v>200</v>
      </c>
      <c r="BN2" t="s">
        <v>202</v>
      </c>
      <c r="BO2">
        <v>15</v>
      </c>
      <c r="BP2">
        <v>16</v>
      </c>
      <c r="BQ2" t="s">
        <v>205</v>
      </c>
      <c r="BR2" t="s">
        <v>207</v>
      </c>
      <c r="BS2" t="s">
        <v>208</v>
      </c>
      <c r="BT2" t="s">
        <v>209</v>
      </c>
      <c r="BU2">
        <v>17</v>
      </c>
      <c r="BV2">
        <v>18</v>
      </c>
    </row>
    <row r="3" spans="1:74" x14ac:dyDescent="0.25">
      <c r="A3" t="s">
        <v>80</v>
      </c>
      <c r="B3">
        <v>0</v>
      </c>
      <c r="C3">
        <v>0</v>
      </c>
      <c r="D3">
        <v>0</v>
      </c>
      <c r="E3">
        <v>0</v>
      </c>
      <c r="F3">
        <v>530</v>
      </c>
      <c r="G3">
        <v>0</v>
      </c>
      <c r="H3">
        <v>0</v>
      </c>
      <c r="I3">
        <v>9101</v>
      </c>
      <c r="J3">
        <v>0</v>
      </c>
      <c r="K3">
        <v>15124</v>
      </c>
      <c r="L3">
        <v>0</v>
      </c>
      <c r="M3">
        <v>0</v>
      </c>
      <c r="N3">
        <v>24755</v>
      </c>
      <c r="O3">
        <v>0</v>
      </c>
      <c r="P3">
        <v>0</v>
      </c>
      <c r="Q3">
        <v>0</v>
      </c>
      <c r="R3">
        <v>0</v>
      </c>
      <c r="S3">
        <v>24755</v>
      </c>
      <c r="U3">
        <v>1594</v>
      </c>
      <c r="V3">
        <v>1475</v>
      </c>
      <c r="W3">
        <v>820</v>
      </c>
      <c r="X3">
        <v>243</v>
      </c>
      <c r="Y3">
        <v>285</v>
      </c>
      <c r="Z3">
        <v>0</v>
      </c>
      <c r="AA3">
        <v>127</v>
      </c>
      <c r="AB3">
        <v>0</v>
      </c>
      <c r="AC3">
        <v>0</v>
      </c>
      <c r="AD3">
        <v>0</v>
      </c>
      <c r="AE3">
        <v>21000</v>
      </c>
      <c r="AF3">
        <v>45</v>
      </c>
      <c r="AG3">
        <v>0</v>
      </c>
      <c r="AH3">
        <v>0</v>
      </c>
      <c r="AI3">
        <v>0</v>
      </c>
      <c r="AJ3">
        <v>0</v>
      </c>
      <c r="AK3">
        <v>24114</v>
      </c>
      <c r="AM3">
        <v>0</v>
      </c>
      <c r="AN3">
        <v>2032</v>
      </c>
      <c r="AO3">
        <v>460</v>
      </c>
      <c r="AP3">
        <v>0</v>
      </c>
      <c r="AQ3">
        <v>294</v>
      </c>
      <c r="AR3">
        <v>153</v>
      </c>
      <c r="AS3">
        <v>177</v>
      </c>
      <c r="AT3">
        <v>0</v>
      </c>
      <c r="AU3">
        <v>0</v>
      </c>
      <c r="AV3">
        <v>133</v>
      </c>
      <c r="AW3">
        <v>815</v>
      </c>
      <c r="AX3">
        <v>0</v>
      </c>
      <c r="AY3">
        <v>0</v>
      </c>
      <c r="AZ3">
        <v>1361</v>
      </c>
      <c r="BA3">
        <v>394</v>
      </c>
      <c r="BB3">
        <v>0</v>
      </c>
      <c r="BC3">
        <v>3</v>
      </c>
      <c r="BD3">
        <v>0</v>
      </c>
      <c r="BE3">
        <v>20</v>
      </c>
      <c r="BF3">
        <v>296</v>
      </c>
      <c r="BG3">
        <v>24</v>
      </c>
      <c r="BH3">
        <v>216</v>
      </c>
      <c r="BI3">
        <v>0</v>
      </c>
      <c r="BJ3">
        <v>0</v>
      </c>
      <c r="BK3">
        <v>134</v>
      </c>
      <c r="BL3">
        <v>0</v>
      </c>
      <c r="BM3">
        <v>0</v>
      </c>
      <c r="BN3">
        <v>274</v>
      </c>
      <c r="BO3">
        <v>0</v>
      </c>
      <c r="BP3">
        <v>1675</v>
      </c>
      <c r="BQ3">
        <v>1330</v>
      </c>
      <c r="BR3">
        <v>0</v>
      </c>
      <c r="BS3">
        <v>345</v>
      </c>
      <c r="BT3">
        <v>0</v>
      </c>
      <c r="BU3">
        <v>5068</v>
      </c>
      <c r="BV3">
        <v>19046</v>
      </c>
    </row>
    <row r="4" spans="1:74" x14ac:dyDescent="0.25">
      <c r="A4" t="s">
        <v>81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2456</v>
      </c>
      <c r="J4">
        <v>0</v>
      </c>
      <c r="K4">
        <v>7737</v>
      </c>
      <c r="L4">
        <v>0</v>
      </c>
      <c r="M4">
        <v>0</v>
      </c>
      <c r="N4">
        <v>10193</v>
      </c>
      <c r="O4">
        <v>0</v>
      </c>
      <c r="P4">
        <v>0</v>
      </c>
      <c r="Q4">
        <v>0</v>
      </c>
      <c r="R4">
        <v>0</v>
      </c>
      <c r="S4">
        <v>10193</v>
      </c>
      <c r="U4">
        <v>644</v>
      </c>
      <c r="V4">
        <v>2136</v>
      </c>
      <c r="W4">
        <v>782</v>
      </c>
      <c r="X4">
        <v>591</v>
      </c>
      <c r="Y4">
        <v>763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2780</v>
      </c>
      <c r="AM4">
        <v>0</v>
      </c>
      <c r="AN4">
        <v>2177</v>
      </c>
      <c r="AO4">
        <v>0</v>
      </c>
      <c r="AP4">
        <v>2000</v>
      </c>
      <c r="AQ4">
        <v>0</v>
      </c>
      <c r="AR4">
        <v>9</v>
      </c>
      <c r="AS4">
        <v>0</v>
      </c>
      <c r="AT4">
        <v>0</v>
      </c>
      <c r="AU4">
        <v>0</v>
      </c>
      <c r="AV4">
        <v>168</v>
      </c>
      <c r="AW4">
        <v>0</v>
      </c>
      <c r="AX4">
        <v>0</v>
      </c>
      <c r="AY4">
        <v>0</v>
      </c>
      <c r="AZ4">
        <v>710</v>
      </c>
      <c r="BA4">
        <v>107</v>
      </c>
      <c r="BB4">
        <v>0</v>
      </c>
      <c r="BC4">
        <v>10</v>
      </c>
      <c r="BD4">
        <v>0</v>
      </c>
      <c r="BE4">
        <v>0</v>
      </c>
      <c r="BF4">
        <v>11</v>
      </c>
      <c r="BG4">
        <v>0</v>
      </c>
      <c r="BH4">
        <v>467</v>
      </c>
      <c r="BI4">
        <v>0</v>
      </c>
      <c r="BJ4">
        <v>21</v>
      </c>
      <c r="BK4">
        <v>37</v>
      </c>
      <c r="BL4">
        <v>0</v>
      </c>
      <c r="BM4">
        <v>0</v>
      </c>
      <c r="BN4">
        <v>57</v>
      </c>
      <c r="BO4">
        <v>0</v>
      </c>
      <c r="BP4">
        <v>908</v>
      </c>
      <c r="BQ4">
        <v>908</v>
      </c>
      <c r="BR4">
        <v>0</v>
      </c>
      <c r="BS4">
        <v>0</v>
      </c>
      <c r="BT4">
        <v>0</v>
      </c>
      <c r="BU4">
        <v>3795</v>
      </c>
      <c r="BV4">
        <v>-1015</v>
      </c>
    </row>
    <row r="5" spans="1:74" x14ac:dyDescent="0.25">
      <c r="A5" t="s">
        <v>82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3907</v>
      </c>
      <c r="J5">
        <v>0</v>
      </c>
      <c r="K5">
        <v>6522</v>
      </c>
      <c r="L5">
        <v>0</v>
      </c>
      <c r="M5">
        <v>0</v>
      </c>
      <c r="N5">
        <v>10429</v>
      </c>
      <c r="O5">
        <v>0</v>
      </c>
      <c r="P5">
        <v>0</v>
      </c>
      <c r="Q5">
        <v>0</v>
      </c>
      <c r="R5">
        <v>0</v>
      </c>
      <c r="S5">
        <v>10429</v>
      </c>
      <c r="U5">
        <v>2841</v>
      </c>
      <c r="V5">
        <v>2838</v>
      </c>
      <c r="W5">
        <v>1003</v>
      </c>
      <c r="X5">
        <v>648</v>
      </c>
      <c r="Y5">
        <v>1124</v>
      </c>
      <c r="Z5">
        <v>0</v>
      </c>
      <c r="AA5">
        <v>63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5679</v>
      </c>
      <c r="AM5">
        <v>0</v>
      </c>
      <c r="AN5">
        <v>404</v>
      </c>
      <c r="AO5">
        <v>140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264</v>
      </c>
      <c r="AW5">
        <v>0</v>
      </c>
      <c r="AX5">
        <v>0</v>
      </c>
      <c r="AY5">
        <v>0</v>
      </c>
      <c r="AZ5">
        <v>2201</v>
      </c>
      <c r="BA5">
        <v>132</v>
      </c>
      <c r="BB5">
        <v>0</v>
      </c>
      <c r="BC5">
        <v>74</v>
      </c>
      <c r="BD5">
        <v>12</v>
      </c>
      <c r="BE5">
        <v>0</v>
      </c>
      <c r="BF5">
        <v>0</v>
      </c>
      <c r="BG5">
        <v>7</v>
      </c>
      <c r="BH5">
        <v>626</v>
      </c>
      <c r="BI5">
        <v>624</v>
      </c>
      <c r="BJ5">
        <v>481</v>
      </c>
      <c r="BK5">
        <v>128</v>
      </c>
      <c r="BL5">
        <v>0</v>
      </c>
      <c r="BM5">
        <v>0</v>
      </c>
      <c r="BN5">
        <v>117</v>
      </c>
      <c r="BO5">
        <v>0</v>
      </c>
      <c r="BP5">
        <v>558</v>
      </c>
      <c r="BQ5">
        <v>558</v>
      </c>
      <c r="BR5">
        <v>0</v>
      </c>
      <c r="BS5">
        <v>0</v>
      </c>
      <c r="BT5">
        <v>0</v>
      </c>
      <c r="BU5">
        <v>3163</v>
      </c>
      <c r="BV5">
        <v>2516</v>
      </c>
    </row>
    <row r="6" spans="1:74" x14ac:dyDescent="0.25">
      <c r="A6" t="s">
        <v>83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1185</v>
      </c>
      <c r="J6">
        <v>0</v>
      </c>
      <c r="K6">
        <v>5236</v>
      </c>
      <c r="L6">
        <v>0</v>
      </c>
      <c r="M6">
        <v>0</v>
      </c>
      <c r="N6">
        <v>6421</v>
      </c>
      <c r="O6">
        <v>0</v>
      </c>
      <c r="P6">
        <v>0</v>
      </c>
      <c r="Q6">
        <v>0</v>
      </c>
      <c r="R6">
        <v>0</v>
      </c>
      <c r="S6">
        <v>6421</v>
      </c>
      <c r="U6">
        <v>2</v>
      </c>
      <c r="V6">
        <v>5461</v>
      </c>
      <c r="W6">
        <v>2640</v>
      </c>
      <c r="X6">
        <v>1256</v>
      </c>
      <c r="Y6">
        <v>1565</v>
      </c>
      <c r="Z6">
        <v>0</v>
      </c>
      <c r="AA6">
        <v>0</v>
      </c>
      <c r="AB6">
        <v>0</v>
      </c>
      <c r="AC6">
        <v>0</v>
      </c>
      <c r="AD6">
        <v>112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5575</v>
      </c>
      <c r="AM6">
        <v>0</v>
      </c>
      <c r="AN6">
        <v>849</v>
      </c>
      <c r="AO6">
        <v>0</v>
      </c>
      <c r="AP6">
        <v>0</v>
      </c>
      <c r="AQ6">
        <v>0</v>
      </c>
      <c r="AR6">
        <v>84</v>
      </c>
      <c r="AS6">
        <v>280</v>
      </c>
      <c r="AT6">
        <v>0</v>
      </c>
      <c r="AU6">
        <v>0</v>
      </c>
      <c r="AV6">
        <v>293</v>
      </c>
      <c r="AW6">
        <v>192</v>
      </c>
      <c r="AX6">
        <v>0</v>
      </c>
      <c r="AY6">
        <v>0</v>
      </c>
      <c r="AZ6">
        <v>2547</v>
      </c>
      <c r="BA6">
        <v>261</v>
      </c>
      <c r="BB6">
        <v>0</v>
      </c>
      <c r="BC6">
        <v>41</v>
      </c>
      <c r="BD6">
        <v>0</v>
      </c>
      <c r="BE6">
        <v>9</v>
      </c>
      <c r="BF6">
        <v>0</v>
      </c>
      <c r="BG6">
        <v>0</v>
      </c>
      <c r="BH6">
        <v>401</v>
      </c>
      <c r="BI6">
        <v>1681</v>
      </c>
      <c r="BJ6">
        <v>0</v>
      </c>
      <c r="BK6">
        <v>154</v>
      </c>
      <c r="BL6">
        <v>0</v>
      </c>
      <c r="BM6">
        <v>0</v>
      </c>
      <c r="BN6">
        <v>0</v>
      </c>
      <c r="BO6">
        <v>0</v>
      </c>
      <c r="BP6">
        <v>2154</v>
      </c>
      <c r="BQ6">
        <v>2079</v>
      </c>
      <c r="BR6">
        <v>25</v>
      </c>
      <c r="BS6">
        <v>50</v>
      </c>
      <c r="BT6">
        <v>0</v>
      </c>
      <c r="BU6">
        <v>5550</v>
      </c>
      <c r="BV6">
        <v>25</v>
      </c>
    </row>
    <row r="7" spans="1:74" x14ac:dyDescent="0.25">
      <c r="A7" t="s">
        <v>84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1152</v>
      </c>
      <c r="J7">
        <v>0</v>
      </c>
      <c r="K7">
        <v>14246</v>
      </c>
      <c r="L7">
        <v>0</v>
      </c>
      <c r="M7">
        <v>0</v>
      </c>
      <c r="N7">
        <v>15398</v>
      </c>
      <c r="O7">
        <v>0</v>
      </c>
      <c r="P7">
        <v>0</v>
      </c>
      <c r="Q7">
        <v>0</v>
      </c>
      <c r="R7">
        <v>0</v>
      </c>
      <c r="S7">
        <v>15398</v>
      </c>
      <c r="U7">
        <v>5313</v>
      </c>
      <c r="V7">
        <v>12395</v>
      </c>
      <c r="W7">
        <v>2534</v>
      </c>
      <c r="X7">
        <v>2409</v>
      </c>
      <c r="Y7">
        <v>6791</v>
      </c>
      <c r="Z7">
        <v>0</v>
      </c>
      <c r="AA7">
        <v>661</v>
      </c>
      <c r="AB7">
        <v>0</v>
      </c>
      <c r="AC7">
        <v>0</v>
      </c>
      <c r="AD7">
        <v>205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17913</v>
      </c>
      <c r="AM7">
        <v>0</v>
      </c>
      <c r="AN7">
        <v>4106</v>
      </c>
      <c r="AO7">
        <v>919</v>
      </c>
      <c r="AP7">
        <v>0</v>
      </c>
      <c r="AQ7">
        <v>0</v>
      </c>
      <c r="AR7">
        <v>441</v>
      </c>
      <c r="AS7">
        <v>837</v>
      </c>
      <c r="AT7">
        <v>0</v>
      </c>
      <c r="AU7">
        <v>0</v>
      </c>
      <c r="AV7">
        <v>900</v>
      </c>
      <c r="AW7">
        <v>1009</v>
      </c>
      <c r="AX7">
        <v>0</v>
      </c>
      <c r="AY7">
        <v>0</v>
      </c>
      <c r="AZ7">
        <v>5207</v>
      </c>
      <c r="BA7">
        <v>22</v>
      </c>
      <c r="BB7">
        <v>0</v>
      </c>
      <c r="BC7">
        <v>236</v>
      </c>
      <c r="BD7">
        <v>0</v>
      </c>
      <c r="BE7">
        <v>529</v>
      </c>
      <c r="BF7">
        <v>221</v>
      </c>
      <c r="BG7">
        <v>176</v>
      </c>
      <c r="BH7">
        <v>1298</v>
      </c>
      <c r="BI7">
        <v>1497</v>
      </c>
      <c r="BJ7">
        <v>976</v>
      </c>
      <c r="BK7">
        <v>182</v>
      </c>
      <c r="BL7">
        <v>0</v>
      </c>
      <c r="BM7">
        <v>0</v>
      </c>
      <c r="BN7">
        <v>70</v>
      </c>
      <c r="BO7">
        <v>0</v>
      </c>
      <c r="BP7">
        <v>7858</v>
      </c>
      <c r="BQ7">
        <v>7165</v>
      </c>
      <c r="BR7">
        <v>0</v>
      </c>
      <c r="BS7">
        <v>693</v>
      </c>
      <c r="BT7">
        <v>0</v>
      </c>
      <c r="BU7">
        <v>17171</v>
      </c>
      <c r="BV7">
        <v>742</v>
      </c>
    </row>
    <row r="8" spans="1:74" x14ac:dyDescent="0.25">
      <c r="A8" t="s">
        <v>85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94</v>
      </c>
      <c r="J8">
        <v>0</v>
      </c>
      <c r="K8">
        <v>8753</v>
      </c>
      <c r="L8">
        <v>0</v>
      </c>
      <c r="M8">
        <v>0</v>
      </c>
      <c r="N8">
        <v>8847</v>
      </c>
      <c r="O8">
        <v>0</v>
      </c>
      <c r="P8">
        <v>0</v>
      </c>
      <c r="Q8">
        <v>0</v>
      </c>
      <c r="R8">
        <v>0</v>
      </c>
      <c r="S8">
        <v>8847</v>
      </c>
      <c r="U8">
        <v>3365</v>
      </c>
      <c r="V8">
        <v>3284</v>
      </c>
      <c r="W8">
        <v>965</v>
      </c>
      <c r="X8">
        <v>916</v>
      </c>
      <c r="Y8">
        <v>1123</v>
      </c>
      <c r="Z8">
        <v>0</v>
      </c>
      <c r="AA8">
        <v>280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6649</v>
      </c>
      <c r="AM8">
        <v>0</v>
      </c>
      <c r="AN8">
        <v>717</v>
      </c>
      <c r="AO8">
        <v>107</v>
      </c>
      <c r="AP8">
        <v>0</v>
      </c>
      <c r="AQ8">
        <v>145</v>
      </c>
      <c r="AR8">
        <v>32</v>
      </c>
      <c r="AS8">
        <v>146</v>
      </c>
      <c r="AT8">
        <v>0</v>
      </c>
      <c r="AU8">
        <v>0</v>
      </c>
      <c r="AV8">
        <v>269</v>
      </c>
      <c r="AW8">
        <v>18</v>
      </c>
      <c r="AX8">
        <v>0</v>
      </c>
      <c r="AY8">
        <v>0</v>
      </c>
      <c r="AZ8">
        <v>1631</v>
      </c>
      <c r="BA8">
        <v>314</v>
      </c>
      <c r="BB8">
        <v>0</v>
      </c>
      <c r="BC8">
        <v>8</v>
      </c>
      <c r="BD8">
        <v>0</v>
      </c>
      <c r="BE8">
        <v>0</v>
      </c>
      <c r="BF8">
        <v>37</v>
      </c>
      <c r="BG8">
        <v>27</v>
      </c>
      <c r="BH8">
        <v>549</v>
      </c>
      <c r="BI8">
        <v>173</v>
      </c>
      <c r="BJ8">
        <v>356</v>
      </c>
      <c r="BK8">
        <v>50</v>
      </c>
      <c r="BL8">
        <v>0</v>
      </c>
      <c r="BM8">
        <v>0</v>
      </c>
      <c r="BN8">
        <v>117</v>
      </c>
      <c r="BO8">
        <v>0</v>
      </c>
      <c r="BP8">
        <v>2239</v>
      </c>
      <c r="BQ8">
        <v>2239</v>
      </c>
      <c r="BR8">
        <v>0</v>
      </c>
      <c r="BS8">
        <v>0</v>
      </c>
      <c r="BT8">
        <v>0</v>
      </c>
      <c r="BU8">
        <v>4587</v>
      </c>
      <c r="BV8">
        <v>2062</v>
      </c>
    </row>
    <row r="9" spans="1:74" x14ac:dyDescent="0.25">
      <c r="A9" t="s">
        <v>86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1219</v>
      </c>
      <c r="J9">
        <v>0</v>
      </c>
      <c r="K9">
        <v>1559</v>
      </c>
      <c r="L9">
        <v>0</v>
      </c>
      <c r="M9">
        <v>0</v>
      </c>
      <c r="N9">
        <v>2778</v>
      </c>
      <c r="O9">
        <v>0</v>
      </c>
      <c r="P9">
        <v>0</v>
      </c>
      <c r="Q9">
        <v>0</v>
      </c>
      <c r="R9">
        <v>0</v>
      </c>
      <c r="S9">
        <v>2778</v>
      </c>
      <c r="U9">
        <v>1302</v>
      </c>
      <c r="V9">
        <v>2038</v>
      </c>
      <c r="W9">
        <v>1379</v>
      </c>
      <c r="X9">
        <v>0</v>
      </c>
      <c r="Y9">
        <v>429</v>
      </c>
      <c r="Z9">
        <v>0</v>
      </c>
      <c r="AA9">
        <v>230</v>
      </c>
      <c r="AB9">
        <v>0</v>
      </c>
      <c r="AC9">
        <v>0</v>
      </c>
      <c r="AD9">
        <v>122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3462</v>
      </c>
      <c r="AM9">
        <v>0</v>
      </c>
      <c r="AN9">
        <v>2226</v>
      </c>
      <c r="AO9">
        <v>1961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252</v>
      </c>
      <c r="AW9">
        <v>13</v>
      </c>
      <c r="AX9">
        <v>0</v>
      </c>
      <c r="AY9">
        <v>0</v>
      </c>
      <c r="AZ9">
        <v>1214</v>
      </c>
      <c r="BA9">
        <v>493</v>
      </c>
      <c r="BB9">
        <v>19</v>
      </c>
      <c r="BC9">
        <v>0</v>
      </c>
      <c r="BD9">
        <v>0</v>
      </c>
      <c r="BE9">
        <v>7</v>
      </c>
      <c r="BF9">
        <v>0</v>
      </c>
      <c r="BG9">
        <v>0</v>
      </c>
      <c r="BH9">
        <v>414</v>
      </c>
      <c r="BI9">
        <v>0</v>
      </c>
      <c r="BJ9">
        <v>195</v>
      </c>
      <c r="BK9">
        <v>27</v>
      </c>
      <c r="BL9">
        <v>0</v>
      </c>
      <c r="BM9">
        <v>0</v>
      </c>
      <c r="BN9">
        <v>59</v>
      </c>
      <c r="BO9">
        <v>0</v>
      </c>
      <c r="BP9">
        <v>366</v>
      </c>
      <c r="BQ9">
        <v>306</v>
      </c>
      <c r="BR9">
        <v>0</v>
      </c>
      <c r="BS9">
        <v>60</v>
      </c>
      <c r="BT9">
        <v>0</v>
      </c>
      <c r="BU9">
        <v>3806</v>
      </c>
      <c r="BV9">
        <v>-344</v>
      </c>
    </row>
    <row r="10" spans="1:74" x14ac:dyDescent="0.25">
      <c r="A10" t="s">
        <v>87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2097</v>
      </c>
      <c r="J10">
        <v>0</v>
      </c>
      <c r="K10">
        <v>4295</v>
      </c>
      <c r="L10">
        <v>0</v>
      </c>
      <c r="M10">
        <v>0</v>
      </c>
      <c r="N10">
        <v>6392</v>
      </c>
      <c r="O10">
        <v>0</v>
      </c>
      <c r="P10">
        <v>0</v>
      </c>
      <c r="Q10">
        <v>0</v>
      </c>
      <c r="R10">
        <v>0</v>
      </c>
      <c r="S10">
        <v>6392</v>
      </c>
      <c r="U10">
        <v>2130</v>
      </c>
      <c r="V10">
        <v>1204</v>
      </c>
      <c r="W10">
        <v>382</v>
      </c>
      <c r="X10">
        <v>326</v>
      </c>
      <c r="Y10">
        <v>405</v>
      </c>
      <c r="Z10">
        <v>0</v>
      </c>
      <c r="AA10">
        <v>91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3334</v>
      </c>
      <c r="AM10">
        <v>0</v>
      </c>
      <c r="AN10">
        <v>944</v>
      </c>
      <c r="AO10">
        <v>0</v>
      </c>
      <c r="AP10">
        <v>0</v>
      </c>
      <c r="AQ10">
        <v>720</v>
      </c>
      <c r="AR10">
        <v>20</v>
      </c>
      <c r="AS10">
        <v>0</v>
      </c>
      <c r="AT10">
        <v>0</v>
      </c>
      <c r="AU10">
        <v>0</v>
      </c>
      <c r="AV10">
        <v>199</v>
      </c>
      <c r="AW10">
        <v>5</v>
      </c>
      <c r="AX10">
        <v>0</v>
      </c>
      <c r="AY10">
        <v>0</v>
      </c>
      <c r="AZ10">
        <v>1177</v>
      </c>
      <c r="BA10">
        <v>176</v>
      </c>
      <c r="BB10">
        <v>0</v>
      </c>
      <c r="BC10">
        <v>0</v>
      </c>
      <c r="BD10">
        <v>0</v>
      </c>
      <c r="BE10">
        <v>0</v>
      </c>
      <c r="BF10">
        <v>2</v>
      </c>
      <c r="BG10">
        <v>0</v>
      </c>
      <c r="BH10">
        <v>489</v>
      </c>
      <c r="BI10">
        <v>0</v>
      </c>
      <c r="BJ10">
        <v>0</v>
      </c>
      <c r="BK10">
        <v>321</v>
      </c>
      <c r="BL10">
        <v>0</v>
      </c>
      <c r="BM10">
        <v>0</v>
      </c>
      <c r="BN10">
        <v>189</v>
      </c>
      <c r="BO10">
        <v>0</v>
      </c>
      <c r="BP10">
        <v>1067</v>
      </c>
      <c r="BQ10">
        <v>579</v>
      </c>
      <c r="BR10">
        <v>488</v>
      </c>
      <c r="BS10">
        <v>0</v>
      </c>
      <c r="BT10">
        <v>0</v>
      </c>
      <c r="BU10">
        <v>3188</v>
      </c>
      <c r="BV10">
        <v>146</v>
      </c>
    </row>
    <row r="11" spans="1:74" x14ac:dyDescent="0.25">
      <c r="A11" t="s">
        <v>88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2170</v>
      </c>
      <c r="J11">
        <v>0</v>
      </c>
      <c r="K11">
        <v>981</v>
      </c>
      <c r="L11">
        <v>0</v>
      </c>
      <c r="M11">
        <v>0</v>
      </c>
      <c r="N11">
        <v>3151</v>
      </c>
      <c r="O11">
        <v>0</v>
      </c>
      <c r="P11">
        <v>0</v>
      </c>
      <c r="Q11">
        <v>0</v>
      </c>
      <c r="R11">
        <v>0</v>
      </c>
      <c r="S11">
        <v>3151</v>
      </c>
      <c r="U11">
        <v>425</v>
      </c>
      <c r="V11">
        <v>1688</v>
      </c>
      <c r="W11">
        <v>500</v>
      </c>
      <c r="X11">
        <v>150</v>
      </c>
      <c r="Y11">
        <v>950</v>
      </c>
      <c r="Z11">
        <v>0</v>
      </c>
      <c r="AA11">
        <v>88</v>
      </c>
      <c r="AB11">
        <v>0</v>
      </c>
      <c r="AC11">
        <v>0</v>
      </c>
      <c r="AD11">
        <v>165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2278</v>
      </c>
      <c r="AM11">
        <v>0</v>
      </c>
      <c r="AN11">
        <v>15302</v>
      </c>
      <c r="AO11">
        <v>15209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40</v>
      </c>
      <c r="AW11">
        <v>53</v>
      </c>
      <c r="AX11">
        <v>0</v>
      </c>
      <c r="AY11">
        <v>0</v>
      </c>
      <c r="AZ11">
        <v>1182</v>
      </c>
      <c r="BA11">
        <v>127</v>
      </c>
      <c r="BB11">
        <v>0</v>
      </c>
      <c r="BC11">
        <v>0</v>
      </c>
      <c r="BD11">
        <v>0</v>
      </c>
      <c r="BE11">
        <v>0</v>
      </c>
      <c r="BF11">
        <v>98</v>
      </c>
      <c r="BG11">
        <v>0</v>
      </c>
      <c r="BH11">
        <v>513</v>
      </c>
      <c r="BI11">
        <v>0</v>
      </c>
      <c r="BJ11">
        <v>60</v>
      </c>
      <c r="BK11">
        <v>255</v>
      </c>
      <c r="BL11">
        <v>0</v>
      </c>
      <c r="BM11">
        <v>0</v>
      </c>
      <c r="BN11">
        <v>129</v>
      </c>
      <c r="BO11">
        <v>0</v>
      </c>
      <c r="BP11">
        <v>510</v>
      </c>
      <c r="BQ11">
        <v>510</v>
      </c>
      <c r="BR11">
        <v>0</v>
      </c>
      <c r="BS11">
        <v>0</v>
      </c>
      <c r="BT11">
        <v>0</v>
      </c>
      <c r="BU11">
        <v>16994</v>
      </c>
      <c r="BV11">
        <v>-14716</v>
      </c>
    </row>
    <row r="12" spans="1:74" x14ac:dyDescent="0.25">
      <c r="A12" t="s">
        <v>89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3045</v>
      </c>
      <c r="J12">
        <v>0</v>
      </c>
      <c r="K12">
        <v>52028</v>
      </c>
      <c r="L12">
        <v>0</v>
      </c>
      <c r="M12">
        <v>0</v>
      </c>
      <c r="N12">
        <v>55073</v>
      </c>
      <c r="O12">
        <v>0</v>
      </c>
      <c r="P12">
        <v>0</v>
      </c>
      <c r="Q12">
        <v>0</v>
      </c>
      <c r="R12">
        <v>0</v>
      </c>
      <c r="S12">
        <v>55073</v>
      </c>
      <c r="U12">
        <v>7558</v>
      </c>
      <c r="V12">
        <v>17604</v>
      </c>
      <c r="W12">
        <v>7543</v>
      </c>
      <c r="X12">
        <v>2183</v>
      </c>
      <c r="Y12">
        <v>7804</v>
      </c>
      <c r="Z12">
        <v>0</v>
      </c>
      <c r="AA12">
        <v>74</v>
      </c>
      <c r="AB12">
        <v>0</v>
      </c>
      <c r="AC12">
        <v>0</v>
      </c>
      <c r="AD12">
        <v>8000</v>
      </c>
      <c r="AE12">
        <v>0</v>
      </c>
      <c r="AF12">
        <v>0</v>
      </c>
      <c r="AG12">
        <v>772</v>
      </c>
      <c r="AH12">
        <v>0</v>
      </c>
      <c r="AI12">
        <v>0</v>
      </c>
      <c r="AJ12">
        <v>772</v>
      </c>
      <c r="AK12">
        <v>33934</v>
      </c>
      <c r="AM12">
        <v>0</v>
      </c>
      <c r="AN12">
        <v>13140</v>
      </c>
      <c r="AO12">
        <v>11943</v>
      </c>
      <c r="AP12">
        <v>0</v>
      </c>
      <c r="AQ12">
        <v>0</v>
      </c>
      <c r="AR12">
        <v>0</v>
      </c>
      <c r="AS12">
        <v>525</v>
      </c>
      <c r="AT12">
        <v>0</v>
      </c>
      <c r="AU12">
        <v>0</v>
      </c>
      <c r="AV12">
        <v>546</v>
      </c>
      <c r="AW12">
        <v>126</v>
      </c>
      <c r="AX12">
        <v>0</v>
      </c>
      <c r="AY12">
        <v>0</v>
      </c>
      <c r="AZ12">
        <v>7048</v>
      </c>
      <c r="BA12">
        <v>574</v>
      </c>
      <c r="BB12">
        <v>0</v>
      </c>
      <c r="BC12">
        <v>46</v>
      </c>
      <c r="BD12">
        <v>0</v>
      </c>
      <c r="BE12">
        <v>244</v>
      </c>
      <c r="BF12">
        <v>880</v>
      </c>
      <c r="BG12">
        <v>117</v>
      </c>
      <c r="BH12">
        <v>2138</v>
      </c>
      <c r="BI12">
        <v>2203</v>
      </c>
      <c r="BJ12">
        <v>567</v>
      </c>
      <c r="BK12">
        <v>167</v>
      </c>
      <c r="BL12">
        <v>0</v>
      </c>
      <c r="BM12">
        <v>0</v>
      </c>
      <c r="BN12">
        <v>112</v>
      </c>
      <c r="BO12">
        <v>0</v>
      </c>
      <c r="BP12">
        <v>4926</v>
      </c>
      <c r="BQ12">
        <v>4884</v>
      </c>
      <c r="BR12">
        <v>0</v>
      </c>
      <c r="BS12">
        <v>42</v>
      </c>
      <c r="BT12">
        <v>0</v>
      </c>
      <c r="BU12">
        <v>25114</v>
      </c>
      <c r="BV12">
        <v>8820</v>
      </c>
    </row>
    <row r="13" spans="1:74" x14ac:dyDescent="0.25">
      <c r="A13" t="s">
        <v>90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2656</v>
      </c>
      <c r="J13">
        <v>0</v>
      </c>
      <c r="K13">
        <v>70331</v>
      </c>
      <c r="L13">
        <v>0</v>
      </c>
      <c r="M13">
        <v>0</v>
      </c>
      <c r="N13">
        <v>72987</v>
      </c>
      <c r="O13">
        <v>0</v>
      </c>
      <c r="P13">
        <v>0</v>
      </c>
      <c r="Q13">
        <v>0</v>
      </c>
      <c r="R13">
        <v>0</v>
      </c>
      <c r="S13">
        <v>72987</v>
      </c>
      <c r="U13">
        <v>3306</v>
      </c>
      <c r="V13">
        <v>7571</v>
      </c>
      <c r="W13">
        <v>2340</v>
      </c>
      <c r="X13">
        <v>1998</v>
      </c>
      <c r="Y13">
        <v>3233</v>
      </c>
      <c r="Z13">
        <v>0</v>
      </c>
      <c r="AA13">
        <v>0</v>
      </c>
      <c r="AB13">
        <v>0</v>
      </c>
      <c r="AC13">
        <v>0</v>
      </c>
      <c r="AD13">
        <v>228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11105</v>
      </c>
      <c r="AM13">
        <v>0</v>
      </c>
      <c r="AN13">
        <v>6510</v>
      </c>
      <c r="AO13">
        <v>5984</v>
      </c>
      <c r="AP13">
        <v>0</v>
      </c>
      <c r="AQ13">
        <v>0</v>
      </c>
      <c r="AR13">
        <v>42</v>
      </c>
      <c r="AS13">
        <v>220</v>
      </c>
      <c r="AT13">
        <v>0</v>
      </c>
      <c r="AU13">
        <v>0</v>
      </c>
      <c r="AV13">
        <v>30</v>
      </c>
      <c r="AW13">
        <v>234</v>
      </c>
      <c r="AX13">
        <v>0</v>
      </c>
      <c r="AY13">
        <v>0</v>
      </c>
      <c r="AZ13">
        <v>2587</v>
      </c>
      <c r="BA13">
        <v>377</v>
      </c>
      <c r="BB13">
        <v>0</v>
      </c>
      <c r="BC13">
        <v>129</v>
      </c>
      <c r="BD13">
        <v>0</v>
      </c>
      <c r="BE13">
        <v>0</v>
      </c>
      <c r="BF13">
        <v>630</v>
      </c>
      <c r="BG13">
        <v>158</v>
      </c>
      <c r="BH13">
        <v>-104</v>
      </c>
      <c r="BI13">
        <v>774</v>
      </c>
      <c r="BJ13">
        <v>346</v>
      </c>
      <c r="BK13">
        <v>82</v>
      </c>
      <c r="BL13">
        <v>0</v>
      </c>
      <c r="BM13">
        <v>0</v>
      </c>
      <c r="BN13">
        <v>195</v>
      </c>
      <c r="BO13">
        <v>0</v>
      </c>
      <c r="BP13">
        <v>2799</v>
      </c>
      <c r="BQ13">
        <v>2799</v>
      </c>
      <c r="BR13">
        <v>0</v>
      </c>
      <c r="BS13">
        <v>0</v>
      </c>
      <c r="BT13">
        <v>0</v>
      </c>
      <c r="BU13">
        <v>11896</v>
      </c>
      <c r="BV13">
        <v>-791</v>
      </c>
    </row>
    <row r="14" spans="1:74" x14ac:dyDescent="0.25">
      <c r="A14" t="s">
        <v>91</v>
      </c>
      <c r="B14">
        <v>0</v>
      </c>
      <c r="C14">
        <v>55301</v>
      </c>
      <c r="D14">
        <v>0</v>
      </c>
      <c r="E14">
        <v>232357</v>
      </c>
      <c r="F14">
        <v>0</v>
      </c>
      <c r="G14">
        <v>0</v>
      </c>
      <c r="H14">
        <v>0</v>
      </c>
      <c r="I14">
        <v>1047</v>
      </c>
      <c r="J14">
        <v>0</v>
      </c>
      <c r="K14">
        <v>2128</v>
      </c>
      <c r="L14">
        <v>0</v>
      </c>
      <c r="M14">
        <v>0</v>
      </c>
      <c r="N14">
        <v>290833</v>
      </c>
      <c r="O14">
        <v>0</v>
      </c>
      <c r="P14">
        <v>0</v>
      </c>
      <c r="Q14">
        <v>0</v>
      </c>
      <c r="R14">
        <v>0</v>
      </c>
      <c r="S14">
        <v>290833</v>
      </c>
      <c r="U14">
        <v>1409</v>
      </c>
      <c r="V14">
        <v>2513</v>
      </c>
      <c r="W14">
        <v>820</v>
      </c>
      <c r="X14">
        <v>913</v>
      </c>
      <c r="Y14">
        <v>760</v>
      </c>
      <c r="Z14">
        <v>0</v>
      </c>
      <c r="AA14">
        <v>20</v>
      </c>
      <c r="AB14">
        <v>0</v>
      </c>
      <c r="AC14">
        <v>0</v>
      </c>
      <c r="AD14">
        <v>8000</v>
      </c>
      <c r="AE14">
        <v>0</v>
      </c>
      <c r="AF14">
        <v>196</v>
      </c>
      <c r="AG14">
        <v>295</v>
      </c>
      <c r="AH14">
        <v>0</v>
      </c>
      <c r="AI14">
        <v>0</v>
      </c>
      <c r="AJ14">
        <v>295</v>
      </c>
      <c r="AK14">
        <v>12413</v>
      </c>
      <c r="AM14">
        <v>0</v>
      </c>
      <c r="AN14">
        <v>9911</v>
      </c>
      <c r="AO14">
        <v>9557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256</v>
      </c>
      <c r="AW14">
        <v>98</v>
      </c>
      <c r="AX14">
        <v>0</v>
      </c>
      <c r="AY14">
        <v>0</v>
      </c>
      <c r="AZ14">
        <v>1261</v>
      </c>
      <c r="BA14">
        <v>265</v>
      </c>
      <c r="BB14">
        <v>0</v>
      </c>
      <c r="BC14">
        <v>12</v>
      </c>
      <c r="BD14">
        <v>6</v>
      </c>
      <c r="BE14">
        <v>58</v>
      </c>
      <c r="BF14">
        <v>176</v>
      </c>
      <c r="BG14">
        <v>4</v>
      </c>
      <c r="BH14">
        <v>536</v>
      </c>
      <c r="BI14">
        <v>0</v>
      </c>
      <c r="BJ14">
        <v>204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1660</v>
      </c>
      <c r="BQ14">
        <v>1060</v>
      </c>
      <c r="BR14">
        <v>600</v>
      </c>
      <c r="BS14">
        <v>0</v>
      </c>
      <c r="BT14">
        <v>0</v>
      </c>
      <c r="BU14">
        <v>12832</v>
      </c>
      <c r="BV14">
        <v>-419</v>
      </c>
    </row>
    <row r="15" spans="1:74" x14ac:dyDescent="0.25">
      <c r="A15" t="s">
        <v>92</v>
      </c>
      <c r="B15">
        <v>0</v>
      </c>
      <c r="C15">
        <v>250209</v>
      </c>
      <c r="D15">
        <v>0</v>
      </c>
      <c r="E15">
        <v>0</v>
      </c>
      <c r="F15">
        <v>568160</v>
      </c>
      <c r="G15">
        <v>0</v>
      </c>
      <c r="H15">
        <v>0</v>
      </c>
      <c r="I15">
        <v>351</v>
      </c>
      <c r="J15">
        <v>0</v>
      </c>
      <c r="K15">
        <v>161749</v>
      </c>
      <c r="L15">
        <v>0</v>
      </c>
      <c r="M15">
        <v>0</v>
      </c>
      <c r="N15">
        <v>980469</v>
      </c>
      <c r="O15">
        <v>0</v>
      </c>
      <c r="P15">
        <v>0</v>
      </c>
      <c r="Q15">
        <v>0</v>
      </c>
      <c r="R15">
        <v>0</v>
      </c>
      <c r="S15">
        <v>980469</v>
      </c>
      <c r="U15">
        <v>36128</v>
      </c>
      <c r="V15">
        <v>23296</v>
      </c>
      <c r="W15">
        <v>11926</v>
      </c>
      <c r="X15">
        <v>4062</v>
      </c>
      <c r="Y15">
        <v>7308</v>
      </c>
      <c r="Z15">
        <v>0</v>
      </c>
      <c r="AA15">
        <v>0</v>
      </c>
      <c r="AB15">
        <v>0</v>
      </c>
      <c r="AC15">
        <v>0</v>
      </c>
      <c r="AD15">
        <v>33596</v>
      </c>
      <c r="AE15">
        <v>0</v>
      </c>
      <c r="AF15">
        <v>50</v>
      </c>
      <c r="AG15">
        <v>0</v>
      </c>
      <c r="AH15">
        <v>0</v>
      </c>
      <c r="AI15">
        <v>0</v>
      </c>
      <c r="AJ15">
        <v>0</v>
      </c>
      <c r="AK15">
        <v>93070</v>
      </c>
      <c r="AM15">
        <v>0</v>
      </c>
      <c r="AN15">
        <v>58045</v>
      </c>
      <c r="AO15">
        <v>54254</v>
      </c>
      <c r="AP15">
        <v>0</v>
      </c>
      <c r="AQ15">
        <v>1053</v>
      </c>
      <c r="AR15">
        <v>0</v>
      </c>
      <c r="AS15">
        <v>637</v>
      </c>
      <c r="AT15">
        <v>1017</v>
      </c>
      <c r="AU15">
        <v>50</v>
      </c>
      <c r="AV15">
        <v>825</v>
      </c>
      <c r="AW15">
        <v>209</v>
      </c>
      <c r="AX15">
        <v>717</v>
      </c>
      <c r="AY15">
        <v>8</v>
      </c>
      <c r="AZ15">
        <v>6278</v>
      </c>
      <c r="BA15">
        <v>950</v>
      </c>
      <c r="BB15">
        <v>0</v>
      </c>
      <c r="BC15">
        <v>15</v>
      </c>
      <c r="BD15">
        <v>7</v>
      </c>
      <c r="BE15">
        <v>37</v>
      </c>
      <c r="BF15">
        <v>715</v>
      </c>
      <c r="BG15">
        <v>565</v>
      </c>
      <c r="BH15">
        <v>3230</v>
      </c>
      <c r="BI15">
        <v>1907</v>
      </c>
      <c r="BJ15">
        <v>-4499</v>
      </c>
      <c r="BK15">
        <v>2917</v>
      </c>
      <c r="BL15">
        <v>0</v>
      </c>
      <c r="BM15">
        <v>0</v>
      </c>
      <c r="BN15">
        <v>434</v>
      </c>
      <c r="BO15">
        <v>0</v>
      </c>
      <c r="BP15">
        <v>12577</v>
      </c>
      <c r="BQ15">
        <v>12577</v>
      </c>
      <c r="BR15">
        <v>0</v>
      </c>
      <c r="BS15">
        <v>0</v>
      </c>
      <c r="BT15">
        <v>0</v>
      </c>
      <c r="BU15">
        <v>77625</v>
      </c>
      <c r="BV15">
        <v>15445</v>
      </c>
    </row>
    <row r="16" spans="1:74" x14ac:dyDescent="0.25">
      <c r="A16" t="s">
        <v>93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2101</v>
      </c>
      <c r="J16">
        <v>0</v>
      </c>
      <c r="K16">
        <v>6889</v>
      </c>
      <c r="L16">
        <v>0</v>
      </c>
      <c r="M16">
        <v>0</v>
      </c>
      <c r="N16">
        <v>8990</v>
      </c>
      <c r="O16">
        <v>0</v>
      </c>
      <c r="P16">
        <v>0</v>
      </c>
      <c r="Q16">
        <v>0</v>
      </c>
      <c r="R16">
        <v>0</v>
      </c>
      <c r="S16">
        <v>8990</v>
      </c>
      <c r="U16">
        <v>802</v>
      </c>
      <c r="V16">
        <v>13824</v>
      </c>
      <c r="W16">
        <v>6020</v>
      </c>
      <c r="X16">
        <v>2802</v>
      </c>
      <c r="Y16">
        <v>1817</v>
      </c>
      <c r="Z16">
        <v>0</v>
      </c>
      <c r="AA16">
        <v>3185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14626</v>
      </c>
      <c r="AM16">
        <v>0</v>
      </c>
      <c r="AN16">
        <v>7474</v>
      </c>
      <c r="AO16">
        <v>2000</v>
      </c>
      <c r="AP16">
        <v>1981</v>
      </c>
      <c r="AQ16">
        <v>0</v>
      </c>
      <c r="AR16">
        <v>317</v>
      </c>
      <c r="AS16">
        <v>430</v>
      </c>
      <c r="AT16">
        <v>0</v>
      </c>
      <c r="AU16">
        <v>0</v>
      </c>
      <c r="AV16">
        <v>249</v>
      </c>
      <c r="AW16">
        <v>2497</v>
      </c>
      <c r="AX16">
        <v>0</v>
      </c>
      <c r="AY16">
        <v>0</v>
      </c>
      <c r="AZ16">
        <v>3394</v>
      </c>
      <c r="BA16">
        <v>339</v>
      </c>
      <c r="BB16">
        <v>0</v>
      </c>
      <c r="BC16">
        <v>133</v>
      </c>
      <c r="BD16">
        <v>0</v>
      </c>
      <c r="BE16">
        <v>0</v>
      </c>
      <c r="BF16">
        <v>575</v>
      </c>
      <c r="BG16">
        <v>102</v>
      </c>
      <c r="BH16">
        <v>1745</v>
      </c>
      <c r="BI16">
        <v>206</v>
      </c>
      <c r="BJ16">
        <v>121</v>
      </c>
      <c r="BK16">
        <v>0</v>
      </c>
      <c r="BL16">
        <v>0</v>
      </c>
      <c r="BM16">
        <v>0</v>
      </c>
      <c r="BN16">
        <v>173</v>
      </c>
      <c r="BO16">
        <v>0</v>
      </c>
      <c r="BP16">
        <v>1886</v>
      </c>
      <c r="BQ16">
        <v>1886</v>
      </c>
      <c r="BR16">
        <v>0</v>
      </c>
      <c r="BS16">
        <v>0</v>
      </c>
      <c r="BT16">
        <v>0</v>
      </c>
      <c r="BU16">
        <v>12754</v>
      </c>
      <c r="BV16">
        <v>1872</v>
      </c>
    </row>
    <row r="17" spans="1:74" x14ac:dyDescent="0.25">
      <c r="A17" t="s">
        <v>94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4709</v>
      </c>
      <c r="J17">
        <v>0</v>
      </c>
      <c r="K17">
        <v>2528</v>
      </c>
      <c r="L17">
        <v>0</v>
      </c>
      <c r="M17">
        <v>0</v>
      </c>
      <c r="N17">
        <v>7237</v>
      </c>
      <c r="O17">
        <v>0</v>
      </c>
      <c r="P17">
        <v>0</v>
      </c>
      <c r="Q17">
        <v>0</v>
      </c>
      <c r="R17">
        <v>0</v>
      </c>
      <c r="S17">
        <v>7237</v>
      </c>
      <c r="U17">
        <v>2044</v>
      </c>
      <c r="V17">
        <v>4086</v>
      </c>
      <c r="W17">
        <v>1458</v>
      </c>
      <c r="X17">
        <v>1393</v>
      </c>
      <c r="Y17">
        <v>1235</v>
      </c>
      <c r="Z17">
        <v>0</v>
      </c>
      <c r="AA17">
        <v>0</v>
      </c>
      <c r="AB17">
        <v>0</v>
      </c>
      <c r="AC17">
        <v>0</v>
      </c>
      <c r="AD17">
        <v>112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6242</v>
      </c>
      <c r="AM17">
        <v>0</v>
      </c>
      <c r="AN17">
        <v>8440</v>
      </c>
      <c r="AO17">
        <v>1350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401</v>
      </c>
      <c r="AW17">
        <v>6689</v>
      </c>
      <c r="AX17">
        <v>0</v>
      </c>
      <c r="AY17">
        <v>0</v>
      </c>
      <c r="AZ17">
        <v>9355</v>
      </c>
      <c r="BA17">
        <v>284</v>
      </c>
      <c r="BB17">
        <v>0</v>
      </c>
      <c r="BC17">
        <v>0</v>
      </c>
      <c r="BD17">
        <v>0</v>
      </c>
      <c r="BE17">
        <v>0</v>
      </c>
      <c r="BF17">
        <v>109</v>
      </c>
      <c r="BG17">
        <v>8203</v>
      </c>
      <c r="BH17">
        <v>0</v>
      </c>
      <c r="BI17">
        <v>638</v>
      </c>
      <c r="BJ17">
        <v>0</v>
      </c>
      <c r="BK17">
        <v>0</v>
      </c>
      <c r="BL17">
        <v>0</v>
      </c>
      <c r="BM17">
        <v>0</v>
      </c>
      <c r="BN17">
        <v>121</v>
      </c>
      <c r="BO17">
        <v>0</v>
      </c>
      <c r="BP17">
        <v>1901</v>
      </c>
      <c r="BQ17">
        <v>1151</v>
      </c>
      <c r="BR17">
        <v>750</v>
      </c>
      <c r="BS17">
        <v>0</v>
      </c>
      <c r="BT17">
        <v>0</v>
      </c>
      <c r="BU17">
        <v>19696</v>
      </c>
      <c r="BV17">
        <v>-13454</v>
      </c>
    </row>
    <row r="18" spans="1:74" x14ac:dyDescent="0.25">
      <c r="A18" t="s">
        <v>95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4842</v>
      </c>
      <c r="J18">
        <v>0</v>
      </c>
      <c r="K18">
        <v>3660</v>
      </c>
      <c r="L18">
        <v>0</v>
      </c>
      <c r="M18">
        <v>0</v>
      </c>
      <c r="N18">
        <v>8502</v>
      </c>
      <c r="O18">
        <v>0</v>
      </c>
      <c r="P18">
        <v>0</v>
      </c>
      <c r="Q18">
        <v>0</v>
      </c>
      <c r="R18">
        <v>0</v>
      </c>
      <c r="S18">
        <v>8502</v>
      </c>
      <c r="U18">
        <v>2310</v>
      </c>
      <c r="V18">
        <v>7593</v>
      </c>
      <c r="W18">
        <v>3715</v>
      </c>
      <c r="X18">
        <v>1337</v>
      </c>
      <c r="Y18">
        <v>2541</v>
      </c>
      <c r="Z18">
        <v>0</v>
      </c>
      <c r="AA18">
        <v>0</v>
      </c>
      <c r="AB18">
        <v>0</v>
      </c>
      <c r="AC18">
        <v>0</v>
      </c>
      <c r="AD18">
        <v>129</v>
      </c>
      <c r="AE18">
        <v>0</v>
      </c>
      <c r="AF18">
        <v>182</v>
      </c>
      <c r="AG18">
        <v>0</v>
      </c>
      <c r="AH18">
        <v>0</v>
      </c>
      <c r="AI18">
        <v>0</v>
      </c>
      <c r="AJ18">
        <v>0</v>
      </c>
      <c r="AK18">
        <v>10214</v>
      </c>
      <c r="AM18">
        <v>0</v>
      </c>
      <c r="AN18">
        <v>4675</v>
      </c>
      <c r="AO18">
        <v>182</v>
      </c>
      <c r="AP18">
        <v>3360</v>
      </c>
      <c r="AQ18">
        <v>363</v>
      </c>
      <c r="AR18">
        <v>119</v>
      </c>
      <c r="AS18">
        <v>114</v>
      </c>
      <c r="AT18">
        <v>3</v>
      </c>
      <c r="AU18">
        <v>0</v>
      </c>
      <c r="AV18">
        <v>426</v>
      </c>
      <c r="AW18">
        <v>108</v>
      </c>
      <c r="AX18">
        <v>0</v>
      </c>
      <c r="AY18">
        <v>0</v>
      </c>
      <c r="AZ18">
        <v>3052</v>
      </c>
      <c r="BA18">
        <v>13</v>
      </c>
      <c r="BB18">
        <v>0</v>
      </c>
      <c r="BC18">
        <v>3</v>
      </c>
      <c r="BD18">
        <v>0</v>
      </c>
      <c r="BE18">
        <v>0</v>
      </c>
      <c r="BF18">
        <v>546</v>
      </c>
      <c r="BG18">
        <v>5</v>
      </c>
      <c r="BH18">
        <v>1797</v>
      </c>
      <c r="BI18">
        <v>542</v>
      </c>
      <c r="BJ18">
        <v>0</v>
      </c>
      <c r="BK18">
        <v>55</v>
      </c>
      <c r="BL18">
        <v>0</v>
      </c>
      <c r="BM18">
        <v>0</v>
      </c>
      <c r="BN18">
        <v>91</v>
      </c>
      <c r="BO18">
        <v>0</v>
      </c>
      <c r="BP18">
        <v>1035</v>
      </c>
      <c r="BQ18">
        <v>999</v>
      </c>
      <c r="BR18">
        <v>0</v>
      </c>
      <c r="BS18">
        <v>36</v>
      </c>
      <c r="BT18">
        <v>0</v>
      </c>
      <c r="BU18">
        <v>8762</v>
      </c>
      <c r="BV18">
        <v>1452</v>
      </c>
    </row>
    <row r="19" spans="1:74" x14ac:dyDescent="0.25">
      <c r="A19" t="s">
        <v>96</v>
      </c>
      <c r="B19">
        <v>0</v>
      </c>
      <c r="C19">
        <v>476699</v>
      </c>
      <c r="D19">
        <v>0</v>
      </c>
      <c r="E19">
        <v>79118</v>
      </c>
      <c r="F19">
        <v>0</v>
      </c>
      <c r="G19">
        <v>0</v>
      </c>
      <c r="H19">
        <v>0</v>
      </c>
      <c r="I19">
        <v>3409</v>
      </c>
      <c r="J19">
        <v>0</v>
      </c>
      <c r="K19">
        <v>933</v>
      </c>
      <c r="L19">
        <v>0</v>
      </c>
      <c r="M19">
        <v>0</v>
      </c>
      <c r="N19">
        <v>560159</v>
      </c>
      <c r="O19">
        <v>0</v>
      </c>
      <c r="P19">
        <v>0</v>
      </c>
      <c r="Q19">
        <v>0</v>
      </c>
      <c r="R19">
        <v>0</v>
      </c>
      <c r="S19">
        <v>560159</v>
      </c>
      <c r="U19">
        <v>1916</v>
      </c>
      <c r="V19">
        <v>5992</v>
      </c>
      <c r="W19">
        <v>2025</v>
      </c>
      <c r="X19">
        <v>972</v>
      </c>
      <c r="Y19">
        <v>1945</v>
      </c>
      <c r="Z19">
        <v>600</v>
      </c>
      <c r="AA19">
        <v>450</v>
      </c>
      <c r="AB19">
        <v>0</v>
      </c>
      <c r="AC19">
        <v>0</v>
      </c>
      <c r="AD19">
        <v>184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8092</v>
      </c>
      <c r="AM19">
        <v>0</v>
      </c>
      <c r="AN19">
        <v>1801</v>
      </c>
      <c r="AO19">
        <v>255</v>
      </c>
      <c r="AP19">
        <v>512</v>
      </c>
      <c r="AQ19">
        <v>0</v>
      </c>
      <c r="AR19">
        <v>50</v>
      </c>
      <c r="AS19">
        <v>404</v>
      </c>
      <c r="AT19">
        <v>0</v>
      </c>
      <c r="AU19">
        <v>0</v>
      </c>
      <c r="AV19">
        <v>23</v>
      </c>
      <c r="AW19">
        <v>557</v>
      </c>
      <c r="AX19">
        <v>0</v>
      </c>
      <c r="AY19">
        <v>0</v>
      </c>
      <c r="AZ19">
        <v>5174</v>
      </c>
      <c r="BA19">
        <v>530</v>
      </c>
      <c r="BB19">
        <v>0</v>
      </c>
      <c r="BC19">
        <v>44</v>
      </c>
      <c r="BD19">
        <v>0</v>
      </c>
      <c r="BE19">
        <v>180</v>
      </c>
      <c r="BF19">
        <v>471</v>
      </c>
      <c r="BG19">
        <v>0</v>
      </c>
      <c r="BH19">
        <v>1467</v>
      </c>
      <c r="BI19">
        <v>1992</v>
      </c>
      <c r="BJ19">
        <v>223</v>
      </c>
      <c r="BK19">
        <v>151</v>
      </c>
      <c r="BL19">
        <v>0</v>
      </c>
      <c r="BM19">
        <v>0</v>
      </c>
      <c r="BN19">
        <v>116</v>
      </c>
      <c r="BO19">
        <v>0</v>
      </c>
      <c r="BP19">
        <v>3585</v>
      </c>
      <c r="BQ19">
        <v>2854</v>
      </c>
      <c r="BR19">
        <v>528</v>
      </c>
      <c r="BS19">
        <v>203</v>
      </c>
      <c r="BT19">
        <v>0</v>
      </c>
      <c r="BU19">
        <v>10560</v>
      </c>
      <c r="BV19">
        <v>-2468</v>
      </c>
    </row>
    <row r="20" spans="1:74" x14ac:dyDescent="0.25">
      <c r="A20" t="s">
        <v>97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1441</v>
      </c>
      <c r="J20">
        <v>0</v>
      </c>
      <c r="K20">
        <v>9950</v>
      </c>
      <c r="L20">
        <v>0</v>
      </c>
      <c r="M20">
        <v>0</v>
      </c>
      <c r="N20">
        <v>11391</v>
      </c>
      <c r="O20">
        <v>0</v>
      </c>
      <c r="P20">
        <v>0</v>
      </c>
      <c r="Q20">
        <v>0</v>
      </c>
      <c r="R20">
        <v>0</v>
      </c>
      <c r="S20">
        <v>11391</v>
      </c>
      <c r="U20">
        <v>484</v>
      </c>
      <c r="V20">
        <v>1071</v>
      </c>
      <c r="W20">
        <v>130</v>
      </c>
      <c r="X20">
        <v>576</v>
      </c>
      <c r="Y20">
        <v>365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19</v>
      </c>
      <c r="AG20">
        <v>0</v>
      </c>
      <c r="AH20">
        <v>0</v>
      </c>
      <c r="AI20">
        <v>0</v>
      </c>
      <c r="AJ20">
        <v>0</v>
      </c>
      <c r="AK20">
        <v>1574</v>
      </c>
      <c r="AM20">
        <v>0</v>
      </c>
      <c r="AN20">
        <v>198</v>
      </c>
      <c r="AO20">
        <v>0</v>
      </c>
      <c r="AP20">
        <v>0</v>
      </c>
      <c r="AQ20">
        <v>150</v>
      </c>
      <c r="AR20">
        <v>0</v>
      </c>
      <c r="AS20">
        <v>21</v>
      </c>
      <c r="AT20">
        <v>7</v>
      </c>
      <c r="AU20">
        <v>0</v>
      </c>
      <c r="AV20">
        <v>0</v>
      </c>
      <c r="AW20">
        <v>20</v>
      </c>
      <c r="AX20">
        <v>0</v>
      </c>
      <c r="AY20">
        <v>0</v>
      </c>
      <c r="AZ20">
        <v>641</v>
      </c>
      <c r="BA20">
        <v>75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30</v>
      </c>
      <c r="BH20">
        <v>237</v>
      </c>
      <c r="BI20">
        <v>203</v>
      </c>
      <c r="BJ20">
        <v>21</v>
      </c>
      <c r="BK20">
        <v>0</v>
      </c>
      <c r="BL20">
        <v>0</v>
      </c>
      <c r="BM20">
        <v>0</v>
      </c>
      <c r="BN20">
        <v>75</v>
      </c>
      <c r="BO20">
        <v>0</v>
      </c>
      <c r="BP20">
        <v>119</v>
      </c>
      <c r="BQ20">
        <v>119</v>
      </c>
      <c r="BR20">
        <v>0</v>
      </c>
      <c r="BS20">
        <v>0</v>
      </c>
      <c r="BT20">
        <v>0</v>
      </c>
      <c r="BU20">
        <v>958</v>
      </c>
      <c r="BV20">
        <v>616</v>
      </c>
    </row>
    <row r="21" spans="1:74" x14ac:dyDescent="0.25">
      <c r="A21" t="s">
        <v>98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554</v>
      </c>
      <c r="J21">
        <v>0</v>
      </c>
      <c r="K21">
        <v>1464</v>
      </c>
      <c r="L21">
        <v>0</v>
      </c>
      <c r="M21">
        <v>0</v>
      </c>
      <c r="N21">
        <v>2018</v>
      </c>
      <c r="O21">
        <v>0</v>
      </c>
      <c r="P21">
        <v>0</v>
      </c>
      <c r="Q21">
        <v>0</v>
      </c>
      <c r="R21">
        <v>0</v>
      </c>
      <c r="S21">
        <v>2018</v>
      </c>
      <c r="U21">
        <v>2030</v>
      </c>
      <c r="V21">
        <v>338</v>
      </c>
      <c r="W21">
        <v>20</v>
      </c>
      <c r="X21">
        <v>268</v>
      </c>
      <c r="Y21">
        <v>50</v>
      </c>
      <c r="Z21">
        <v>0</v>
      </c>
      <c r="AA21">
        <v>0</v>
      </c>
      <c r="AB21">
        <v>0</v>
      </c>
      <c r="AC21">
        <v>0</v>
      </c>
      <c r="AD21">
        <v>20000</v>
      </c>
      <c r="AE21">
        <v>0</v>
      </c>
      <c r="AF21">
        <v>30</v>
      </c>
      <c r="AG21">
        <v>0</v>
      </c>
      <c r="AH21">
        <v>0</v>
      </c>
      <c r="AI21">
        <v>0</v>
      </c>
      <c r="AJ21">
        <v>0</v>
      </c>
      <c r="AK21">
        <v>22398</v>
      </c>
      <c r="AM21">
        <v>0</v>
      </c>
      <c r="AN21">
        <v>22630</v>
      </c>
      <c r="AO21">
        <v>21385</v>
      </c>
      <c r="AP21">
        <v>0</v>
      </c>
      <c r="AQ21">
        <v>283</v>
      </c>
      <c r="AR21">
        <v>17</v>
      </c>
      <c r="AS21">
        <v>0</v>
      </c>
      <c r="AT21">
        <v>0</v>
      </c>
      <c r="AU21">
        <v>0</v>
      </c>
      <c r="AV21">
        <v>0</v>
      </c>
      <c r="AW21">
        <v>945</v>
      </c>
      <c r="AX21">
        <v>0</v>
      </c>
      <c r="AY21">
        <v>0</v>
      </c>
      <c r="AZ21">
        <v>1004</v>
      </c>
      <c r="BA21">
        <v>303</v>
      </c>
      <c r="BB21">
        <v>0</v>
      </c>
      <c r="BC21">
        <v>9</v>
      </c>
      <c r="BD21">
        <v>0</v>
      </c>
      <c r="BE21">
        <v>0</v>
      </c>
      <c r="BF21">
        <v>14</v>
      </c>
      <c r="BG21">
        <v>0</v>
      </c>
      <c r="BH21">
        <v>118</v>
      </c>
      <c r="BI21">
        <v>0</v>
      </c>
      <c r="BJ21">
        <v>560</v>
      </c>
      <c r="BK21">
        <v>0</v>
      </c>
      <c r="BL21">
        <v>0</v>
      </c>
      <c r="BM21">
        <v>0</v>
      </c>
      <c r="BN21">
        <v>0</v>
      </c>
      <c r="BO21">
        <v>213</v>
      </c>
      <c r="BP21">
        <v>896</v>
      </c>
      <c r="BQ21">
        <v>849</v>
      </c>
      <c r="BR21">
        <v>0</v>
      </c>
      <c r="BS21">
        <v>47</v>
      </c>
      <c r="BT21">
        <v>0</v>
      </c>
      <c r="BU21">
        <v>24743</v>
      </c>
      <c r="BV21">
        <v>-2345</v>
      </c>
    </row>
    <row r="22" spans="1:74" x14ac:dyDescent="0.25">
      <c r="A22" t="s">
        <v>99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1612</v>
      </c>
      <c r="J22">
        <v>0</v>
      </c>
      <c r="K22">
        <v>13761</v>
      </c>
      <c r="L22">
        <v>0</v>
      </c>
      <c r="M22">
        <v>0</v>
      </c>
      <c r="N22">
        <v>15373</v>
      </c>
      <c r="O22">
        <v>0</v>
      </c>
      <c r="P22">
        <v>0</v>
      </c>
      <c r="Q22">
        <v>0</v>
      </c>
      <c r="R22">
        <v>0</v>
      </c>
      <c r="S22">
        <v>15373</v>
      </c>
      <c r="U22">
        <v>669</v>
      </c>
      <c r="V22">
        <v>11920</v>
      </c>
      <c r="W22">
        <v>4265</v>
      </c>
      <c r="X22">
        <v>2823</v>
      </c>
      <c r="Y22">
        <v>4832</v>
      </c>
      <c r="Z22">
        <v>0</v>
      </c>
      <c r="AA22">
        <v>0</v>
      </c>
      <c r="AB22">
        <v>0</v>
      </c>
      <c r="AC22">
        <v>0</v>
      </c>
      <c r="AD22">
        <v>7500</v>
      </c>
      <c r="AE22">
        <v>0</v>
      </c>
      <c r="AF22">
        <v>57</v>
      </c>
      <c r="AG22">
        <v>0</v>
      </c>
      <c r="AH22">
        <v>0</v>
      </c>
      <c r="AI22">
        <v>0</v>
      </c>
      <c r="AJ22">
        <v>0</v>
      </c>
      <c r="AK22">
        <v>20146</v>
      </c>
      <c r="AM22">
        <v>0</v>
      </c>
      <c r="AN22">
        <v>7583</v>
      </c>
      <c r="AO22">
        <v>7040</v>
      </c>
      <c r="AP22">
        <v>0</v>
      </c>
      <c r="AQ22">
        <v>138</v>
      </c>
      <c r="AR22">
        <v>0</v>
      </c>
      <c r="AS22">
        <v>240</v>
      </c>
      <c r="AT22">
        <v>0</v>
      </c>
      <c r="AU22">
        <v>0</v>
      </c>
      <c r="AV22">
        <v>32</v>
      </c>
      <c r="AW22">
        <v>133</v>
      </c>
      <c r="AX22">
        <v>0</v>
      </c>
      <c r="AY22">
        <v>0</v>
      </c>
      <c r="AZ22">
        <v>3660</v>
      </c>
      <c r="BA22">
        <v>-183</v>
      </c>
      <c r="BB22">
        <v>0</v>
      </c>
      <c r="BC22">
        <v>47</v>
      </c>
      <c r="BD22">
        <v>4</v>
      </c>
      <c r="BE22">
        <v>0</v>
      </c>
      <c r="BF22">
        <v>1006</v>
      </c>
      <c r="BG22">
        <v>138</v>
      </c>
      <c r="BH22">
        <v>986</v>
      </c>
      <c r="BI22">
        <v>1231</v>
      </c>
      <c r="BJ22">
        <v>150</v>
      </c>
      <c r="BK22">
        <v>85</v>
      </c>
      <c r="BL22">
        <v>0</v>
      </c>
      <c r="BM22">
        <v>0</v>
      </c>
      <c r="BN22">
        <v>196</v>
      </c>
      <c r="BO22">
        <v>0</v>
      </c>
      <c r="BP22">
        <v>4275</v>
      </c>
      <c r="BQ22">
        <v>4005</v>
      </c>
      <c r="BR22">
        <v>0</v>
      </c>
      <c r="BS22">
        <v>270</v>
      </c>
      <c r="BT22">
        <v>0</v>
      </c>
      <c r="BU22">
        <v>15518</v>
      </c>
      <c r="BV22">
        <v>4628</v>
      </c>
    </row>
    <row r="23" spans="1:74" x14ac:dyDescent="0.25">
      <c r="A23" t="s">
        <v>100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1914</v>
      </c>
      <c r="J23">
        <v>0</v>
      </c>
      <c r="K23">
        <v>12290</v>
      </c>
      <c r="L23">
        <v>0</v>
      </c>
      <c r="M23">
        <v>0</v>
      </c>
      <c r="N23">
        <v>14204</v>
      </c>
      <c r="O23">
        <v>0</v>
      </c>
      <c r="P23">
        <v>0</v>
      </c>
      <c r="Q23">
        <v>0</v>
      </c>
      <c r="R23">
        <v>0</v>
      </c>
      <c r="S23">
        <v>14204</v>
      </c>
      <c r="U23">
        <v>1169</v>
      </c>
      <c r="V23">
        <v>3720</v>
      </c>
      <c r="W23">
        <v>1004</v>
      </c>
      <c r="X23">
        <v>1081</v>
      </c>
      <c r="Y23">
        <v>635</v>
      </c>
      <c r="Z23">
        <v>0</v>
      </c>
      <c r="AA23">
        <v>1000</v>
      </c>
      <c r="AB23">
        <v>0</v>
      </c>
      <c r="AC23">
        <v>0</v>
      </c>
      <c r="AD23">
        <v>0</v>
      </c>
      <c r="AE23">
        <v>2110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6999</v>
      </c>
      <c r="AM23">
        <v>0</v>
      </c>
      <c r="AN23">
        <v>1197</v>
      </c>
      <c r="AO23">
        <v>85</v>
      </c>
      <c r="AP23">
        <v>0</v>
      </c>
      <c r="AQ23">
        <v>300</v>
      </c>
      <c r="AR23">
        <v>100</v>
      </c>
      <c r="AS23">
        <v>0</v>
      </c>
      <c r="AT23">
        <v>0</v>
      </c>
      <c r="AU23">
        <v>0</v>
      </c>
      <c r="AV23">
        <v>389</v>
      </c>
      <c r="AW23">
        <v>323</v>
      </c>
      <c r="AX23">
        <v>0</v>
      </c>
      <c r="AY23">
        <v>0</v>
      </c>
      <c r="AZ23">
        <v>1375</v>
      </c>
      <c r="BA23">
        <v>130</v>
      </c>
      <c r="BB23">
        <v>0</v>
      </c>
      <c r="BC23">
        <v>34</v>
      </c>
      <c r="BD23">
        <v>25</v>
      </c>
      <c r="BE23">
        <v>15</v>
      </c>
      <c r="BF23">
        <v>0</v>
      </c>
      <c r="BG23">
        <v>0</v>
      </c>
      <c r="BH23">
        <v>505</v>
      </c>
      <c r="BI23">
        <v>423</v>
      </c>
      <c r="BJ23">
        <v>243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2523</v>
      </c>
      <c r="BQ23">
        <v>1463</v>
      </c>
      <c r="BR23">
        <v>60</v>
      </c>
      <c r="BS23">
        <v>1000</v>
      </c>
      <c r="BT23">
        <v>0</v>
      </c>
      <c r="BU23">
        <v>5095</v>
      </c>
      <c r="BV23">
        <v>1904</v>
      </c>
    </row>
    <row r="24" spans="1:74" x14ac:dyDescent="0.25">
      <c r="A24" t="s">
        <v>101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1345</v>
      </c>
      <c r="J24">
        <v>0</v>
      </c>
      <c r="K24">
        <v>2386</v>
      </c>
      <c r="L24">
        <v>0</v>
      </c>
      <c r="M24">
        <v>0</v>
      </c>
      <c r="N24">
        <v>3731</v>
      </c>
      <c r="O24">
        <v>0</v>
      </c>
      <c r="P24">
        <v>0</v>
      </c>
      <c r="Q24">
        <v>0</v>
      </c>
      <c r="R24">
        <v>0</v>
      </c>
      <c r="S24">
        <v>3731</v>
      </c>
      <c r="U24">
        <v>1129</v>
      </c>
      <c r="V24">
        <v>2872</v>
      </c>
      <c r="W24">
        <v>1477</v>
      </c>
      <c r="X24">
        <v>680</v>
      </c>
      <c r="Y24">
        <v>715</v>
      </c>
      <c r="Z24">
        <v>0</v>
      </c>
      <c r="AA24">
        <v>0</v>
      </c>
      <c r="AB24">
        <v>0</v>
      </c>
      <c r="AC24">
        <v>0</v>
      </c>
      <c r="AD24">
        <v>372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4373</v>
      </c>
      <c r="AM24">
        <v>0</v>
      </c>
      <c r="AN24">
        <v>3690</v>
      </c>
      <c r="AO24">
        <v>3022</v>
      </c>
      <c r="AP24">
        <v>0</v>
      </c>
      <c r="AQ24">
        <v>0</v>
      </c>
      <c r="AR24">
        <v>217</v>
      </c>
      <c r="AS24">
        <v>377</v>
      </c>
      <c r="AT24">
        <v>0</v>
      </c>
      <c r="AU24">
        <v>0</v>
      </c>
      <c r="AV24">
        <v>18</v>
      </c>
      <c r="AW24">
        <v>56</v>
      </c>
      <c r="AX24">
        <v>0</v>
      </c>
      <c r="AY24">
        <v>0</v>
      </c>
      <c r="AZ24">
        <v>1917</v>
      </c>
      <c r="BA24">
        <v>187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86</v>
      </c>
      <c r="BH24">
        <v>760</v>
      </c>
      <c r="BI24">
        <v>633</v>
      </c>
      <c r="BJ24">
        <v>168</v>
      </c>
      <c r="BK24">
        <v>27</v>
      </c>
      <c r="BL24">
        <v>0</v>
      </c>
      <c r="BM24">
        <v>0</v>
      </c>
      <c r="BN24">
        <v>56</v>
      </c>
      <c r="BO24">
        <v>0</v>
      </c>
      <c r="BP24">
        <v>1307</v>
      </c>
      <c r="BQ24">
        <v>634</v>
      </c>
      <c r="BR24">
        <v>0</v>
      </c>
      <c r="BS24">
        <v>673</v>
      </c>
      <c r="BT24">
        <v>0</v>
      </c>
      <c r="BU24">
        <v>6914</v>
      </c>
      <c r="BV24">
        <v>-2541</v>
      </c>
    </row>
    <row r="25" spans="1:74" x14ac:dyDescent="0.25">
      <c r="A25" t="s">
        <v>102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1305</v>
      </c>
      <c r="J25">
        <v>0</v>
      </c>
      <c r="K25">
        <v>5447</v>
      </c>
      <c r="L25">
        <v>0</v>
      </c>
      <c r="M25">
        <v>0</v>
      </c>
      <c r="N25">
        <v>6752</v>
      </c>
      <c r="O25">
        <v>0</v>
      </c>
      <c r="P25">
        <v>0</v>
      </c>
      <c r="Q25">
        <v>0</v>
      </c>
      <c r="R25">
        <v>0</v>
      </c>
      <c r="S25">
        <v>6752</v>
      </c>
      <c r="U25">
        <v>1484</v>
      </c>
      <c r="V25">
        <v>12896</v>
      </c>
      <c r="W25">
        <v>5838</v>
      </c>
      <c r="X25">
        <v>2627</v>
      </c>
      <c r="Y25">
        <v>3681</v>
      </c>
      <c r="Z25">
        <v>750</v>
      </c>
      <c r="AA25">
        <v>0</v>
      </c>
      <c r="AB25">
        <v>0</v>
      </c>
      <c r="AC25">
        <v>0</v>
      </c>
      <c r="AD25">
        <v>1158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15538</v>
      </c>
      <c r="AM25">
        <v>0</v>
      </c>
      <c r="AN25">
        <v>7548</v>
      </c>
      <c r="AO25">
        <v>6186</v>
      </c>
      <c r="AP25">
        <v>0</v>
      </c>
      <c r="AQ25">
        <v>0</v>
      </c>
      <c r="AR25">
        <v>368</v>
      </c>
      <c r="AS25">
        <v>176</v>
      </c>
      <c r="AT25">
        <v>0</v>
      </c>
      <c r="AU25">
        <v>60</v>
      </c>
      <c r="AV25">
        <v>610</v>
      </c>
      <c r="AW25">
        <v>148</v>
      </c>
      <c r="AX25">
        <v>0</v>
      </c>
      <c r="AY25">
        <v>0</v>
      </c>
      <c r="AZ25">
        <v>6686</v>
      </c>
      <c r="BA25">
        <v>937</v>
      </c>
      <c r="BB25">
        <v>1</v>
      </c>
      <c r="BC25">
        <v>146</v>
      </c>
      <c r="BD25">
        <v>3</v>
      </c>
      <c r="BE25">
        <v>398</v>
      </c>
      <c r="BF25">
        <v>2323</v>
      </c>
      <c r="BG25">
        <v>197</v>
      </c>
      <c r="BH25">
        <v>1827</v>
      </c>
      <c r="BI25">
        <v>533</v>
      </c>
      <c r="BJ25">
        <v>223</v>
      </c>
      <c r="BK25">
        <v>39</v>
      </c>
      <c r="BL25">
        <v>0</v>
      </c>
      <c r="BM25">
        <v>0</v>
      </c>
      <c r="BN25">
        <v>59</v>
      </c>
      <c r="BO25">
        <v>0</v>
      </c>
      <c r="BP25">
        <v>4040</v>
      </c>
      <c r="BQ25">
        <v>3940</v>
      </c>
      <c r="BR25">
        <v>100</v>
      </c>
      <c r="BS25">
        <v>0</v>
      </c>
      <c r="BT25">
        <v>0</v>
      </c>
      <c r="BU25">
        <v>18274</v>
      </c>
      <c r="BV25">
        <v>-2736</v>
      </c>
    </row>
    <row r="26" spans="1:74" x14ac:dyDescent="0.25">
      <c r="A26" t="s">
        <v>103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507</v>
      </c>
      <c r="J26">
        <v>0</v>
      </c>
      <c r="K26">
        <v>21071</v>
      </c>
      <c r="L26">
        <v>0</v>
      </c>
      <c r="M26">
        <v>0</v>
      </c>
      <c r="N26">
        <v>21578</v>
      </c>
      <c r="O26">
        <v>0</v>
      </c>
      <c r="P26">
        <v>0</v>
      </c>
      <c r="Q26">
        <v>0</v>
      </c>
      <c r="R26">
        <v>0</v>
      </c>
      <c r="S26">
        <v>21578</v>
      </c>
      <c r="U26">
        <v>847</v>
      </c>
      <c r="V26">
        <v>1459</v>
      </c>
      <c r="W26">
        <v>250</v>
      </c>
      <c r="X26">
        <v>294</v>
      </c>
      <c r="Y26">
        <v>755</v>
      </c>
      <c r="Z26">
        <v>0</v>
      </c>
      <c r="AA26">
        <v>160</v>
      </c>
      <c r="AB26">
        <v>0</v>
      </c>
      <c r="AC26">
        <v>0</v>
      </c>
      <c r="AD26">
        <v>255</v>
      </c>
      <c r="AE26">
        <v>0</v>
      </c>
      <c r="AF26">
        <v>0</v>
      </c>
      <c r="AG26">
        <v>729</v>
      </c>
      <c r="AH26">
        <v>0</v>
      </c>
      <c r="AI26">
        <v>0</v>
      </c>
      <c r="AJ26">
        <v>729</v>
      </c>
      <c r="AK26">
        <v>3290</v>
      </c>
      <c r="AM26">
        <v>0</v>
      </c>
      <c r="AN26">
        <v>3850</v>
      </c>
      <c r="AO26">
        <v>3023</v>
      </c>
      <c r="AP26">
        <v>0</v>
      </c>
      <c r="AQ26">
        <v>0</v>
      </c>
      <c r="AR26">
        <v>127</v>
      </c>
      <c r="AS26">
        <v>0</v>
      </c>
      <c r="AT26">
        <v>0</v>
      </c>
      <c r="AU26">
        <v>0</v>
      </c>
      <c r="AV26">
        <v>165</v>
      </c>
      <c r="AW26">
        <v>535</v>
      </c>
      <c r="AX26">
        <v>0</v>
      </c>
      <c r="AY26">
        <v>0</v>
      </c>
      <c r="AZ26">
        <v>778</v>
      </c>
      <c r="BA26">
        <v>107</v>
      </c>
      <c r="BB26">
        <v>0</v>
      </c>
      <c r="BC26">
        <v>0</v>
      </c>
      <c r="BD26">
        <v>0</v>
      </c>
      <c r="BE26">
        <v>0</v>
      </c>
      <c r="BF26">
        <v>9</v>
      </c>
      <c r="BG26">
        <v>0</v>
      </c>
      <c r="BH26">
        <v>429</v>
      </c>
      <c r="BI26">
        <v>0</v>
      </c>
      <c r="BJ26">
        <v>147</v>
      </c>
      <c r="BK26">
        <v>0</v>
      </c>
      <c r="BL26">
        <v>0</v>
      </c>
      <c r="BM26">
        <v>0</v>
      </c>
      <c r="BN26">
        <v>86</v>
      </c>
      <c r="BO26">
        <v>0</v>
      </c>
      <c r="BP26">
        <v>306</v>
      </c>
      <c r="BQ26">
        <v>306</v>
      </c>
      <c r="BR26">
        <v>0</v>
      </c>
      <c r="BS26">
        <v>0</v>
      </c>
      <c r="BT26">
        <v>0</v>
      </c>
      <c r="BU26">
        <v>4934</v>
      </c>
      <c r="BV26">
        <v>-1644</v>
      </c>
    </row>
    <row r="27" spans="1:74" x14ac:dyDescent="0.25">
      <c r="A27" t="s">
        <v>104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1644</v>
      </c>
      <c r="J27">
        <v>0</v>
      </c>
      <c r="K27">
        <v>13017</v>
      </c>
      <c r="L27">
        <v>0</v>
      </c>
      <c r="M27">
        <v>0</v>
      </c>
      <c r="N27">
        <v>14661</v>
      </c>
      <c r="O27">
        <v>0</v>
      </c>
      <c r="P27">
        <v>0</v>
      </c>
      <c r="Q27">
        <v>0</v>
      </c>
      <c r="R27">
        <v>0</v>
      </c>
      <c r="S27">
        <v>14661</v>
      </c>
      <c r="U27">
        <v>937</v>
      </c>
      <c r="V27">
        <v>13548</v>
      </c>
      <c r="W27">
        <v>3746</v>
      </c>
      <c r="X27">
        <v>2536</v>
      </c>
      <c r="Y27">
        <v>4775</v>
      </c>
      <c r="Z27">
        <v>0</v>
      </c>
      <c r="AA27">
        <v>2491</v>
      </c>
      <c r="AB27">
        <v>0</v>
      </c>
      <c r="AC27">
        <v>0</v>
      </c>
      <c r="AD27">
        <v>1900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16385</v>
      </c>
      <c r="AM27">
        <v>0</v>
      </c>
      <c r="AN27">
        <v>6868</v>
      </c>
      <c r="AO27">
        <v>2323</v>
      </c>
      <c r="AP27">
        <v>0</v>
      </c>
      <c r="AQ27">
        <v>0</v>
      </c>
      <c r="AR27">
        <v>332</v>
      </c>
      <c r="AS27">
        <v>345</v>
      </c>
      <c r="AT27">
        <v>0</v>
      </c>
      <c r="AU27">
        <v>0</v>
      </c>
      <c r="AV27">
        <v>377</v>
      </c>
      <c r="AW27">
        <v>3491</v>
      </c>
      <c r="AX27">
        <v>0</v>
      </c>
      <c r="AY27">
        <v>0</v>
      </c>
      <c r="AZ27">
        <v>4849</v>
      </c>
      <c r="BA27">
        <v>949</v>
      </c>
      <c r="BB27">
        <v>0</v>
      </c>
      <c r="BC27">
        <v>0</v>
      </c>
      <c r="BD27">
        <v>86</v>
      </c>
      <c r="BE27">
        <v>0</v>
      </c>
      <c r="BF27">
        <v>912</v>
      </c>
      <c r="BG27">
        <v>100</v>
      </c>
      <c r="BH27">
        <v>1337</v>
      </c>
      <c r="BI27">
        <v>1239</v>
      </c>
      <c r="BJ27">
        <v>134</v>
      </c>
      <c r="BK27">
        <v>12</v>
      </c>
      <c r="BL27">
        <v>0</v>
      </c>
      <c r="BM27">
        <v>0</v>
      </c>
      <c r="BN27">
        <v>80</v>
      </c>
      <c r="BO27">
        <v>0</v>
      </c>
      <c r="BP27">
        <v>4340</v>
      </c>
      <c r="BQ27">
        <v>4240</v>
      </c>
      <c r="BR27">
        <v>0</v>
      </c>
      <c r="BS27">
        <v>100</v>
      </c>
      <c r="BT27">
        <v>0</v>
      </c>
      <c r="BU27">
        <v>16057</v>
      </c>
      <c r="BV27">
        <v>328</v>
      </c>
    </row>
    <row r="28" spans="1:74" x14ac:dyDescent="0.25">
      <c r="A28" t="s">
        <v>105</v>
      </c>
      <c r="B28">
        <v>0</v>
      </c>
      <c r="C28">
        <v>0</v>
      </c>
      <c r="D28">
        <v>0</v>
      </c>
      <c r="E28">
        <v>0</v>
      </c>
      <c r="F28">
        <v>31000</v>
      </c>
      <c r="G28">
        <v>0</v>
      </c>
      <c r="H28">
        <v>0</v>
      </c>
      <c r="I28">
        <v>9078</v>
      </c>
      <c r="J28">
        <v>0</v>
      </c>
      <c r="K28">
        <v>28446</v>
      </c>
      <c r="L28">
        <v>0</v>
      </c>
      <c r="M28">
        <v>0</v>
      </c>
      <c r="N28">
        <v>68524</v>
      </c>
      <c r="O28">
        <v>0</v>
      </c>
      <c r="P28">
        <v>0</v>
      </c>
      <c r="Q28">
        <v>500</v>
      </c>
      <c r="R28">
        <v>500</v>
      </c>
      <c r="S28">
        <v>68024</v>
      </c>
      <c r="U28">
        <v>8492</v>
      </c>
      <c r="V28">
        <v>13562</v>
      </c>
      <c r="W28">
        <v>7318</v>
      </c>
      <c r="X28">
        <v>2678</v>
      </c>
      <c r="Y28">
        <v>3566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18000</v>
      </c>
      <c r="AF28">
        <v>0</v>
      </c>
      <c r="AG28">
        <v>500</v>
      </c>
      <c r="AH28">
        <v>0</v>
      </c>
      <c r="AI28">
        <v>500</v>
      </c>
      <c r="AJ28">
        <v>0</v>
      </c>
      <c r="AK28">
        <v>40554</v>
      </c>
      <c r="AM28">
        <v>0</v>
      </c>
      <c r="AN28">
        <v>8357</v>
      </c>
      <c r="AO28">
        <v>6908</v>
      </c>
      <c r="AP28">
        <v>367</v>
      </c>
      <c r="AQ28">
        <v>60</v>
      </c>
      <c r="AR28">
        <v>0</v>
      </c>
      <c r="AS28">
        <v>225</v>
      </c>
      <c r="AT28">
        <v>0</v>
      </c>
      <c r="AU28">
        <v>0</v>
      </c>
      <c r="AV28">
        <v>0</v>
      </c>
      <c r="AW28">
        <v>797</v>
      </c>
      <c r="AX28">
        <v>0</v>
      </c>
      <c r="AY28">
        <v>0</v>
      </c>
      <c r="AZ28">
        <v>9178</v>
      </c>
      <c r="BA28">
        <v>427</v>
      </c>
      <c r="BB28">
        <v>0</v>
      </c>
      <c r="BC28">
        <v>0</v>
      </c>
      <c r="BD28">
        <v>9</v>
      </c>
      <c r="BE28">
        <v>0</v>
      </c>
      <c r="BF28">
        <v>759</v>
      </c>
      <c r="BG28">
        <v>320</v>
      </c>
      <c r="BH28">
        <v>2946</v>
      </c>
      <c r="BI28">
        <v>2984</v>
      </c>
      <c r="BJ28">
        <v>995</v>
      </c>
      <c r="BK28">
        <v>387</v>
      </c>
      <c r="BL28">
        <v>0</v>
      </c>
      <c r="BM28">
        <v>0</v>
      </c>
      <c r="BN28">
        <v>351</v>
      </c>
      <c r="BO28">
        <v>0</v>
      </c>
      <c r="BP28">
        <v>5800</v>
      </c>
      <c r="BQ28">
        <v>5800</v>
      </c>
      <c r="BR28">
        <v>0</v>
      </c>
      <c r="BS28">
        <v>0</v>
      </c>
      <c r="BT28">
        <v>0</v>
      </c>
      <c r="BU28">
        <v>23335</v>
      </c>
      <c r="BV28">
        <v>17219</v>
      </c>
    </row>
    <row r="29" spans="1:74" x14ac:dyDescent="0.25">
      <c r="A29" t="s">
        <v>106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1985</v>
      </c>
      <c r="J29">
        <v>0</v>
      </c>
      <c r="K29">
        <v>7692</v>
      </c>
      <c r="L29">
        <v>0</v>
      </c>
      <c r="M29">
        <v>0</v>
      </c>
      <c r="N29">
        <v>9677</v>
      </c>
      <c r="O29">
        <v>0</v>
      </c>
      <c r="P29">
        <v>0</v>
      </c>
      <c r="Q29">
        <v>0</v>
      </c>
      <c r="R29">
        <v>0</v>
      </c>
      <c r="S29">
        <v>9677</v>
      </c>
      <c r="U29">
        <v>1180</v>
      </c>
      <c r="V29">
        <v>1018</v>
      </c>
      <c r="W29">
        <v>337</v>
      </c>
      <c r="X29">
        <v>296</v>
      </c>
      <c r="Y29">
        <v>385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250</v>
      </c>
      <c r="AH29">
        <v>0</v>
      </c>
      <c r="AI29">
        <v>0</v>
      </c>
      <c r="AJ29">
        <v>250</v>
      </c>
      <c r="AK29">
        <v>2448</v>
      </c>
      <c r="AM29">
        <v>0</v>
      </c>
      <c r="AN29">
        <v>155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155</v>
      </c>
      <c r="AW29">
        <v>0</v>
      </c>
      <c r="AX29">
        <v>0</v>
      </c>
      <c r="AY29">
        <v>0</v>
      </c>
      <c r="AZ29">
        <v>967</v>
      </c>
      <c r="BA29">
        <v>32</v>
      </c>
      <c r="BB29">
        <v>0</v>
      </c>
      <c r="BC29">
        <v>0</v>
      </c>
      <c r="BD29">
        <v>0</v>
      </c>
      <c r="BE29">
        <v>0</v>
      </c>
      <c r="BF29">
        <v>36</v>
      </c>
      <c r="BG29">
        <v>0</v>
      </c>
      <c r="BH29">
        <v>441</v>
      </c>
      <c r="BI29">
        <v>156</v>
      </c>
      <c r="BJ29">
        <v>92</v>
      </c>
      <c r="BK29">
        <v>60</v>
      </c>
      <c r="BL29">
        <v>0</v>
      </c>
      <c r="BM29">
        <v>0</v>
      </c>
      <c r="BN29">
        <v>150</v>
      </c>
      <c r="BO29">
        <v>0</v>
      </c>
      <c r="BP29">
        <v>284</v>
      </c>
      <c r="BQ29">
        <v>225</v>
      </c>
      <c r="BR29">
        <v>59</v>
      </c>
      <c r="BS29">
        <v>0</v>
      </c>
      <c r="BT29">
        <v>0</v>
      </c>
      <c r="BU29">
        <v>1406</v>
      </c>
      <c r="BV29">
        <v>1042</v>
      </c>
    </row>
    <row r="30" spans="1:74" x14ac:dyDescent="0.25">
      <c r="A30" t="s">
        <v>107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12025</v>
      </c>
      <c r="J30">
        <v>0</v>
      </c>
      <c r="K30">
        <v>13813</v>
      </c>
      <c r="L30">
        <v>0</v>
      </c>
      <c r="M30">
        <v>0</v>
      </c>
      <c r="N30">
        <v>25838</v>
      </c>
      <c r="O30">
        <v>0</v>
      </c>
      <c r="P30">
        <v>0</v>
      </c>
      <c r="Q30">
        <v>0</v>
      </c>
      <c r="R30">
        <v>0</v>
      </c>
      <c r="S30">
        <v>25838</v>
      </c>
      <c r="U30">
        <v>6260</v>
      </c>
      <c r="V30">
        <v>11869</v>
      </c>
      <c r="W30">
        <v>6870</v>
      </c>
      <c r="X30">
        <v>1939</v>
      </c>
      <c r="Y30">
        <v>3060</v>
      </c>
      <c r="Z30">
        <v>0</v>
      </c>
      <c r="AA30">
        <v>0</v>
      </c>
      <c r="AB30">
        <v>0</v>
      </c>
      <c r="AC30">
        <v>0</v>
      </c>
      <c r="AD30">
        <v>1174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19303</v>
      </c>
      <c r="AM30">
        <v>0</v>
      </c>
      <c r="AN30">
        <v>9028</v>
      </c>
      <c r="AO30">
        <v>7256</v>
      </c>
      <c r="AP30">
        <v>0</v>
      </c>
      <c r="AQ30">
        <v>21</v>
      </c>
      <c r="AR30">
        <v>68</v>
      </c>
      <c r="AS30">
        <v>478</v>
      </c>
      <c r="AT30">
        <v>59</v>
      </c>
      <c r="AU30">
        <v>0</v>
      </c>
      <c r="AV30">
        <v>491</v>
      </c>
      <c r="AW30">
        <v>655</v>
      </c>
      <c r="AX30">
        <v>0</v>
      </c>
      <c r="AY30">
        <v>0</v>
      </c>
      <c r="AZ30">
        <v>5974</v>
      </c>
      <c r="BA30">
        <v>450</v>
      </c>
      <c r="BB30">
        <v>0</v>
      </c>
      <c r="BC30">
        <v>55</v>
      </c>
      <c r="BD30">
        <v>0</v>
      </c>
      <c r="BE30">
        <v>30</v>
      </c>
      <c r="BF30">
        <v>515</v>
      </c>
      <c r="BG30">
        <v>270</v>
      </c>
      <c r="BH30">
        <v>1680</v>
      </c>
      <c r="BI30">
        <v>1867</v>
      </c>
      <c r="BJ30">
        <v>717</v>
      </c>
      <c r="BK30">
        <v>74</v>
      </c>
      <c r="BL30">
        <v>0</v>
      </c>
      <c r="BM30">
        <v>0</v>
      </c>
      <c r="BN30">
        <v>316</v>
      </c>
      <c r="BO30">
        <v>0</v>
      </c>
      <c r="BP30">
        <v>2608</v>
      </c>
      <c r="BQ30">
        <v>2608</v>
      </c>
      <c r="BR30">
        <v>0</v>
      </c>
      <c r="BS30">
        <v>0</v>
      </c>
      <c r="BT30">
        <v>0</v>
      </c>
      <c r="BU30">
        <v>17610</v>
      </c>
      <c r="BV30">
        <v>1693</v>
      </c>
    </row>
    <row r="31" spans="1:74" x14ac:dyDescent="0.25">
      <c r="A31" t="s">
        <v>108</v>
      </c>
      <c r="B31">
        <v>0</v>
      </c>
      <c r="C31">
        <v>54211</v>
      </c>
      <c r="D31">
        <v>0</v>
      </c>
      <c r="E31">
        <v>0</v>
      </c>
      <c r="F31">
        <v>0</v>
      </c>
      <c r="G31">
        <v>0</v>
      </c>
      <c r="H31">
        <v>0</v>
      </c>
      <c r="I31">
        <v>750</v>
      </c>
      <c r="J31">
        <v>0</v>
      </c>
      <c r="K31">
        <v>144819</v>
      </c>
      <c r="L31">
        <v>0</v>
      </c>
      <c r="M31">
        <v>0</v>
      </c>
      <c r="N31">
        <v>199780</v>
      </c>
      <c r="O31">
        <v>0</v>
      </c>
      <c r="P31">
        <v>0</v>
      </c>
      <c r="Q31">
        <v>0</v>
      </c>
      <c r="R31">
        <v>0</v>
      </c>
      <c r="S31">
        <v>199780</v>
      </c>
      <c r="U31">
        <v>5234</v>
      </c>
      <c r="V31">
        <v>32335</v>
      </c>
      <c r="W31">
        <v>15001</v>
      </c>
      <c r="X31">
        <v>4413</v>
      </c>
      <c r="Y31">
        <v>12419</v>
      </c>
      <c r="Z31">
        <v>0</v>
      </c>
      <c r="AA31">
        <v>502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3224</v>
      </c>
      <c r="AH31">
        <v>2</v>
      </c>
      <c r="AI31">
        <v>0</v>
      </c>
      <c r="AJ31">
        <v>3222</v>
      </c>
      <c r="AK31">
        <v>40793</v>
      </c>
      <c r="AM31">
        <v>0</v>
      </c>
      <c r="AN31">
        <v>3795</v>
      </c>
      <c r="AO31">
        <v>914</v>
      </c>
      <c r="AP31">
        <v>0</v>
      </c>
      <c r="AQ31">
        <v>0</v>
      </c>
      <c r="AR31">
        <v>314</v>
      </c>
      <c r="AS31">
        <v>205</v>
      </c>
      <c r="AT31">
        <v>0</v>
      </c>
      <c r="AU31">
        <v>0</v>
      </c>
      <c r="AV31">
        <v>725</v>
      </c>
      <c r="AW31">
        <v>1637</v>
      </c>
      <c r="AX31">
        <v>0</v>
      </c>
      <c r="AY31">
        <v>0</v>
      </c>
      <c r="AZ31">
        <v>6932</v>
      </c>
      <c r="BA31">
        <v>431</v>
      </c>
      <c r="BB31">
        <v>0</v>
      </c>
      <c r="BC31">
        <v>7</v>
      </c>
      <c r="BD31">
        <v>0</v>
      </c>
      <c r="BE31">
        <v>112</v>
      </c>
      <c r="BF31">
        <v>2639</v>
      </c>
      <c r="BG31">
        <v>0</v>
      </c>
      <c r="BH31">
        <v>2541</v>
      </c>
      <c r="BI31">
        <v>239</v>
      </c>
      <c r="BJ31">
        <v>555</v>
      </c>
      <c r="BK31">
        <v>274</v>
      </c>
      <c r="BL31">
        <v>0</v>
      </c>
      <c r="BM31">
        <v>0</v>
      </c>
      <c r="BN31">
        <v>134</v>
      </c>
      <c r="BO31">
        <v>0</v>
      </c>
      <c r="BP31">
        <v>11079</v>
      </c>
      <c r="BQ31">
        <v>11054</v>
      </c>
      <c r="BR31">
        <v>0</v>
      </c>
      <c r="BS31">
        <v>25</v>
      </c>
      <c r="BT31">
        <v>0</v>
      </c>
      <c r="BU31">
        <v>21806</v>
      </c>
      <c r="BV31">
        <v>18987</v>
      </c>
    </row>
    <row r="32" spans="1:74" x14ac:dyDescent="0.25">
      <c r="A32" t="s">
        <v>109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2147</v>
      </c>
      <c r="J32">
        <v>0</v>
      </c>
      <c r="K32">
        <v>6539</v>
      </c>
      <c r="L32">
        <v>0</v>
      </c>
      <c r="M32">
        <v>0</v>
      </c>
      <c r="N32">
        <v>8686</v>
      </c>
      <c r="O32">
        <v>0</v>
      </c>
      <c r="P32">
        <v>0</v>
      </c>
      <c r="Q32">
        <v>0</v>
      </c>
      <c r="R32">
        <v>0</v>
      </c>
      <c r="S32">
        <v>8686</v>
      </c>
      <c r="U32">
        <v>1529</v>
      </c>
      <c r="V32">
        <v>1480</v>
      </c>
      <c r="W32">
        <v>627</v>
      </c>
      <c r="X32">
        <v>174</v>
      </c>
      <c r="Y32">
        <v>540</v>
      </c>
      <c r="Z32">
        <v>0</v>
      </c>
      <c r="AA32">
        <v>139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3009</v>
      </c>
      <c r="AM32">
        <v>0</v>
      </c>
      <c r="AN32">
        <v>987</v>
      </c>
      <c r="AO32">
        <v>753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234</v>
      </c>
      <c r="AW32">
        <v>0</v>
      </c>
      <c r="AX32">
        <v>0</v>
      </c>
      <c r="AY32">
        <v>0</v>
      </c>
      <c r="AZ32">
        <v>990</v>
      </c>
      <c r="BA32">
        <v>262</v>
      </c>
      <c r="BB32">
        <v>0</v>
      </c>
      <c r="BC32">
        <v>0</v>
      </c>
      <c r="BD32">
        <v>0</v>
      </c>
      <c r="BE32">
        <v>0</v>
      </c>
      <c r="BF32">
        <v>34</v>
      </c>
      <c r="BG32">
        <v>0</v>
      </c>
      <c r="BH32">
        <v>298</v>
      </c>
      <c r="BI32">
        <v>0</v>
      </c>
      <c r="BJ32">
        <v>301</v>
      </c>
      <c r="BK32">
        <v>40</v>
      </c>
      <c r="BL32">
        <v>0</v>
      </c>
      <c r="BM32">
        <v>0</v>
      </c>
      <c r="BN32">
        <v>55</v>
      </c>
      <c r="BO32">
        <v>0</v>
      </c>
      <c r="BP32">
        <v>783</v>
      </c>
      <c r="BQ32">
        <v>783</v>
      </c>
      <c r="BR32">
        <v>0</v>
      </c>
      <c r="BS32">
        <v>0</v>
      </c>
      <c r="BT32">
        <v>0</v>
      </c>
      <c r="BU32">
        <v>2760</v>
      </c>
      <c r="BV32">
        <v>249</v>
      </c>
    </row>
    <row r="33" spans="1:74" x14ac:dyDescent="0.25">
      <c r="A33" t="s">
        <v>110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4996</v>
      </c>
      <c r="J33">
        <v>0</v>
      </c>
      <c r="K33">
        <v>3474</v>
      </c>
      <c r="L33">
        <v>0</v>
      </c>
      <c r="M33">
        <v>0</v>
      </c>
      <c r="N33">
        <v>8470</v>
      </c>
      <c r="O33">
        <v>0</v>
      </c>
      <c r="P33">
        <v>0</v>
      </c>
      <c r="Q33">
        <v>0</v>
      </c>
      <c r="R33">
        <v>0</v>
      </c>
      <c r="S33">
        <v>8470</v>
      </c>
      <c r="U33">
        <v>989</v>
      </c>
      <c r="V33">
        <v>3087</v>
      </c>
      <c r="W33">
        <v>1170</v>
      </c>
      <c r="X33">
        <v>555</v>
      </c>
      <c r="Y33">
        <v>1203</v>
      </c>
      <c r="Z33">
        <v>0</v>
      </c>
      <c r="AA33">
        <v>159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192</v>
      </c>
      <c r="AH33">
        <v>0</v>
      </c>
      <c r="AI33">
        <v>0</v>
      </c>
      <c r="AJ33">
        <v>192</v>
      </c>
      <c r="AK33">
        <v>4268</v>
      </c>
      <c r="AM33">
        <v>0</v>
      </c>
      <c r="AN33">
        <v>129</v>
      </c>
      <c r="AO33">
        <v>0</v>
      </c>
      <c r="AP33">
        <v>0</v>
      </c>
      <c r="AQ33">
        <v>25</v>
      </c>
      <c r="AR33">
        <v>0</v>
      </c>
      <c r="AS33">
        <v>0</v>
      </c>
      <c r="AT33">
        <v>0</v>
      </c>
      <c r="AU33">
        <v>0</v>
      </c>
      <c r="AV33">
        <v>100</v>
      </c>
      <c r="AW33">
        <v>4</v>
      </c>
      <c r="AX33">
        <v>0</v>
      </c>
      <c r="AY33">
        <v>0</v>
      </c>
      <c r="AZ33">
        <v>651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356</v>
      </c>
      <c r="BI33">
        <v>0</v>
      </c>
      <c r="BJ33">
        <v>162</v>
      </c>
      <c r="BK33">
        <v>79</v>
      </c>
      <c r="BL33">
        <v>0</v>
      </c>
      <c r="BM33">
        <v>0</v>
      </c>
      <c r="BN33">
        <v>54</v>
      </c>
      <c r="BO33">
        <v>0</v>
      </c>
      <c r="BP33">
        <v>1040</v>
      </c>
      <c r="BQ33">
        <v>938</v>
      </c>
      <c r="BR33">
        <v>0</v>
      </c>
      <c r="BS33">
        <v>102</v>
      </c>
      <c r="BT33">
        <v>0</v>
      </c>
      <c r="BU33">
        <v>1820</v>
      </c>
      <c r="BV33">
        <v>2448</v>
      </c>
    </row>
    <row r="34" spans="1:74" x14ac:dyDescent="0.25">
      <c r="A34" t="s">
        <v>78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783</v>
      </c>
      <c r="J34">
        <v>0</v>
      </c>
      <c r="K34">
        <v>14799</v>
      </c>
      <c r="L34">
        <v>0</v>
      </c>
      <c r="M34">
        <v>0</v>
      </c>
      <c r="N34">
        <v>15582</v>
      </c>
      <c r="O34">
        <v>0</v>
      </c>
      <c r="P34">
        <v>0</v>
      </c>
      <c r="Q34">
        <v>0</v>
      </c>
      <c r="R34">
        <v>0</v>
      </c>
      <c r="S34">
        <v>15582</v>
      </c>
      <c r="U34">
        <v>0</v>
      </c>
      <c r="V34">
        <v>5354</v>
      </c>
      <c r="W34">
        <v>0</v>
      </c>
      <c r="X34">
        <v>0</v>
      </c>
      <c r="Y34">
        <v>4689</v>
      </c>
      <c r="Z34">
        <v>0</v>
      </c>
      <c r="AA34">
        <v>665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5354</v>
      </c>
      <c r="AM34">
        <v>0</v>
      </c>
      <c r="AN34">
        <v>3346</v>
      </c>
      <c r="AO34">
        <v>359</v>
      </c>
      <c r="AP34">
        <v>0</v>
      </c>
      <c r="AQ34">
        <v>0</v>
      </c>
      <c r="AR34">
        <v>259</v>
      </c>
      <c r="AS34">
        <v>159</v>
      </c>
      <c r="AT34">
        <v>0</v>
      </c>
      <c r="AU34">
        <v>0</v>
      </c>
      <c r="AV34">
        <v>256</v>
      </c>
      <c r="AW34">
        <v>2313</v>
      </c>
      <c r="AX34">
        <v>0</v>
      </c>
      <c r="AY34">
        <v>0</v>
      </c>
      <c r="AZ34">
        <v>764</v>
      </c>
      <c r="BA34">
        <v>105</v>
      </c>
      <c r="BB34">
        <v>28</v>
      </c>
      <c r="BC34">
        <v>24</v>
      </c>
      <c r="BD34">
        <v>0</v>
      </c>
      <c r="BE34">
        <v>399</v>
      </c>
      <c r="BF34">
        <v>101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107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4110</v>
      </c>
      <c r="BV34">
        <v>1244</v>
      </c>
    </row>
    <row r="35" spans="1:74" x14ac:dyDescent="0.25">
      <c r="BV35">
        <v>58785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</vt:i4>
      </vt:variant>
    </vt:vector>
  </HeadingPairs>
  <TitlesOfParts>
    <vt:vector size="6" baseType="lpstr">
      <vt:lpstr>Majetok</vt:lpstr>
      <vt:lpstr>Príjmy</vt:lpstr>
      <vt:lpstr>Výdavky</vt:lpstr>
      <vt:lpstr>export</vt:lpstr>
      <vt:lpstr>invert</vt:lpstr>
      <vt:lpstr>Výdavky!Názvy_tlače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</cp:lastModifiedBy>
  <cp:lastPrinted>2022-04-28T06:02:41Z</cp:lastPrinted>
  <dcterms:created xsi:type="dcterms:W3CDTF">2020-11-18T13:29:00Z</dcterms:created>
  <dcterms:modified xsi:type="dcterms:W3CDTF">2022-04-28T06:04:06Z</dcterms:modified>
</cp:coreProperties>
</file>